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2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<sst xmlns="http://schemas.openxmlformats.org/spreadsheetml/2006/main" count="3242" uniqueCount="751">
  <si>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</si>
  <si>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</si>
  <si>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</si>
  <si>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</si>
  <si>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</si>
  <si>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</si>
  <si>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</si>
  <si>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</si>
  <si>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</si>
  <si>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</si>
  <si>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</si>
  <si>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</si>
  <si>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Максимов А.И.</t>
  </si>
  <si>
    <t>Секретарь с/з Чугунова О.С.</t>
  </si>
  <si>
    <t>(8422)33-12-60</t>
  </si>
  <si>
    <t>13.01.2020 г.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</si>
  <si>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</si>
  <si>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</si>
  <si>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</si>
  <si>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</si>
  <si>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</si>
  <si>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</si>
  <si>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</si>
  <si>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</si>
  <si>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</si>
  <si>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</si>
  <si>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</si>
  <si>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</si>
  <si>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</si>
  <si>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</si>
  <si>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</si>
  <si>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</si>
  <si>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</si>
  <si>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</si>
  <si>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</si>
  <si>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</si>
  <si>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</si>
  <si>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</si>
  <si>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</si>
  <si>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</si>
  <si>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</si>
  <si>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</si>
  <si>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</si>
  <si>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</si>
  <si>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</si>
  <si>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</si>
  <si>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</si>
  <si>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</si>
  <si>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</si>
  <si>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</si>
  <si>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</si>
  <si>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</si>
  <si>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</si>
  <si>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</si>
  <si>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</si>
  <si>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</si>
  <si>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</si>
  <si>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</si>
  <si>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</si>
  <si>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</si>
  <si>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</si>
  <si>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</si>
  <si>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</si>
  <si>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</si>
  <si>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</si>
  <si>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</si>
  <si>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</si>
  <si>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</si>
  <si>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</si>
  <si>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</si>
  <si>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</si>
  <si>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</si>
  <si>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</si>
  <si>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</si>
  <si>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</si>
  <si>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</si>
  <si>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</si>
  <si>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</si>
  <si>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</si>
  <si>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</si>
  <si>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</si>
  <si>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</si>
  <si>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</si>
  <si>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</si>
  <si>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</si>
  <si>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</si>
  <si>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</si>
  <si>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</si>
  <si>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</si>
  <si>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</si>
  <si>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</si>
  <si>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</si>
  <si>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</si>
  <si>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</si>
  <si>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</si>
  <si>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</si>
  <si>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</si>
  <si>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</si>
  <si>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</si>
  <si>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</si>
  <si>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</si>
  <si>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</si>
  <si>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</si>
  <si>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</si>
  <si>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</si>
  <si>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</si>
  <si>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</si>
  <si>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</si>
  <si>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</si>
  <si>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</si>
  <si>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</si>
  <si>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</si>
  <si>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</si>
  <si>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</si>
  <si>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</si>
  <si>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</si>
  <si>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</si>
  <si>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</si>
  <si>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</si>
  <si>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</si>
  <si>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</si>
  <si>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</si>
  <si>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</si>
  <si>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</si>
  <si>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</si>
  <si>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</si>
  <si>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</si>
  <si>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</si>
  <si>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</si>
  <si>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</si>
  <si>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</si>
  <si>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</si>
  <si>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</si>
  <si>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</si>
  <si>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</si>
  <si>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</si>
  <si>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</si>
  <si>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</si>
  <si>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</si>
  <si>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</si>
  <si>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</si>
  <si>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</si>
  <si>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</si>
  <si>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</si>
  <si>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</si>
  <si>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</si>
  <si>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</si>
  <si>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</si>
  <si>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</si>
  <si>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</si>
  <si>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</si>
  <si>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</si>
  <si>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</si>
  <si>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</si>
  <si>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</si>
  <si>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</si>
  <si>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</si>
  <si>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</si>
  <si>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</si>
  <si>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</si>
  <si>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</si>
  <si>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</si>
  <si>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</si>
  <si>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</si>
  <si>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</si>
  <si>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</si>
  <si>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</si>
  <si>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</si>
  <si>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</si>
  <si>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</si>
  <si>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</si>
  <si>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</si>
  <si>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</si>
  <si>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</si>
  <si>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</si>
  <si>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</si>
  <si>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</si>
  <si>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</si>
  <si>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</si>
  <si>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</si>
  <si>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</si>
  <si>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</si>
  <si>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</si>
  <si>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</si>
  <si>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</si>
  <si>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</si>
  <si>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</si>
  <si>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</si>
  <si>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</si>
  <si>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</si>
  <si>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</si>
  <si>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</si>
  <si>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</si>
  <si>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</si>
  <si>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</si>
  <si>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</si>
  <si>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</si>
  <si>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</si>
  <si>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</si>
  <si>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</si>
  <si>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</si>
  <si>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</si>
  <si>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</si>
  <si>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</si>
  <si>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</si>
  <si>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</si>
  <si>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</si>
  <si>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</si>
  <si>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</si>
  <si>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</si>
  <si>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</si>
  <si>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</si>
  <si>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</si>
  <si>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</si>
  <si>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</si>
  <si>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</si>
  <si>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</si>
  <si>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</si>
  <si>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</si>
  <si>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</si>
  <si>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</si>
  <si>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</si>
  <si>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</si>
  <si>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</si>
  <si>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</si>
  <si>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</si>
  <si>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</si>
  <si>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</si>
  <si>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</si>
  <si>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</si>
  <si>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</si>
  <si>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</si>
  <si>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</si>
  <si>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</si>
  <si>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</si>
  <si>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</si>
  <si>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</si>
  <si>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</si>
  <si>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</si>
  <si>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</si>
  <si>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</si>
  <si>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</si>
  <si>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</si>
  <si>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</si>
  <si>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</si>
  <si>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</si>
  <si>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</si>
  <si>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</si>
  <si>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</si>
  <si>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</si>
  <si>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</si>
  <si>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</si>
  <si>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</si>
  <si>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</si>
  <si>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</si>
  <si>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</si>
  <si>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</si>
  <si>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</si>
  <si>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</si>
  <si>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</si>
  <si>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</si>
  <si>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</si>
  <si>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</si>
  <si>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</si>
  <si>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</si>
  <si>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</si>
  <si>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</si>
  <si>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</si>
  <si>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</si>
  <si>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</si>
  <si>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</si>
  <si>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</si>
  <si>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</si>
  <si>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</si>
  <si>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</si>
  <si>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</si>
  <si>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</si>
  <si>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</si>
  <si>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</si>
  <si>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</si>
  <si>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</si>
  <si>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</si>
  <si>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</si>
  <si>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</si>
  <si>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</si>
  <si>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</si>
  <si>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</si>
  <si>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</si>
  <si>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</si>
  <si>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</si>
  <si>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</si>
  <si>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</si>
  <si>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</si>
  <si>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</si>
  <si>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</si>
  <si>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</si>
  <si>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</si>
  <si>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</si>
  <si>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</si>
  <si>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</si>
  <si>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</si>
  <si>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</si>
  <si>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</si>
  <si>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</si>
  <si>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</si>
  <si>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</si>
  <si>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</si>
  <si>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</si>
  <si>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</si>
  <si>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</si>
  <si>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</si>
  <si>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</si>
  <si>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</si>
  <si>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</si>
  <si>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</si>
  <si>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</si>
  <si>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</si>
  <si>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</si>
  <si>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</si>
  <si>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</si>
  <si>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</si>
  <si>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</si>
  <si>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</si>
  <si>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</si>
  <si>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</si>
  <si>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</si>
  <si>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</si>
  <si>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</si>
  <si>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</si>
  <si>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</si>
  <si>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</si>
  <si>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</si>
  <si>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</si>
  <si>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</si>
  <si>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</si>
  <si>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</si>
  <si>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</si>
  <si>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</si>
  <si>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</si>
  <si>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</si>
  <si>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</si>
  <si>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</si>
  <si>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</si>
  <si>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</si>
  <si>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</si>
  <si>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</si>
  <si>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</si>
  <si>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</si>
  <si>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</si>
  <si>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</si>
  <si>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</si>
  <si>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</si>
  <si>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</si>
  <si>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</si>
  <si>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</si>
  <si>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</si>
  <si>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</si>
  <si>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</si>
  <si>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</si>
  <si>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</si>
  <si>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</si>
  <si>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</si>
  <si>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</si>
  <si>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</si>
  <si>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</si>
  <si>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</si>
  <si>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</si>
  <si>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</si>
  <si>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</si>
  <si>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</si>
  <si>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</si>
  <si>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</si>
  <si>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</si>
  <si>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</si>
  <si>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</si>
  <si>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</si>
  <si>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</si>
  <si>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</si>
  <si>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</si>
  <si>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</si>
  <si>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</si>
  <si>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</si>
  <si>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</si>
  <si>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</si>
  <si>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</si>
  <si>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</si>
  <si>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</si>
  <si>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</si>
  <si>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</si>
  <si>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</si>
  <si>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</si>
  <si>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</si>
  <si>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</si>
  <si>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</si>
  <si>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</si>
  <si>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</si>
  <si>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</si>
  <si>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</si>
  <si>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</si>
  <si>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</si>
  <si>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</si>
  <si>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</si>
  <si>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</si>
  <si>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</si>
  <si>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</si>
  <si>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</si>
  <si>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</si>
  <si>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</si>
  <si>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</si>
  <si>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</si>
  <si>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</si>
  <si>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</si>
  <si>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</si>
  <si>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</si>
  <si>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</si>
  <si>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</si>
  <si>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</si>
  <si>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</si>
  <si>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</si>
  <si>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</si>
  <si>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</si>
  <si>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</si>
  <si>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</si>
  <si>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</si>
  <si>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</si>
  <si>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</si>
  <si>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</si>
  <si>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</si>
  <si>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</si>
  <si>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</si>
  <si>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</si>
  <si>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</si>
  <si>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</si>
  <si>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</si>
  <si>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</si>
  <si>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</si>
  <si>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</si>
  <si>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</si>
  <si>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</si>
  <si>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</si>
  <si>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</si>
  <si>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</si>
  <si>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</si>
  <si>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</si>
  <si>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</si>
  <si>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</si>
  <si>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</si>
  <si>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</si>
  <si>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</si>
  <si>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</si>
  <si>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</si>
  <si>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</si>
  <si>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</si>
  <si>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</si>
  <si>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</si>
  <si>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</si>
  <si>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</si>
  <si>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</si>
  <si>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</si>
  <si>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</si>
  <si>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</si>
  <si>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</si>
  <si>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</si>
  <si>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</si>
  <si>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</si>
  <si>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</si>
  <si>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</si>
  <si>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</si>
  <si>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</si>
  <si>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</si>
  <si>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</si>
  <si>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</si>
  <si>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</si>
  <si>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</si>
  <si>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</si>
  <si>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</si>
  <si>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</si>
  <si>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</si>
  <si>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</si>
  <si>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</si>
  <si>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</si>
  <si>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</si>
  <si>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</si>
  <si>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</si>
  <si>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</si>
  <si>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</si>
  <si>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</si>
  <si>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</si>
  <si>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</si>
  <si>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</si>
  <si>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</si>
  <si>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</si>
  <si>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</si>
  <si>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</si>
  <si>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</si>
  <si>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</si>
  <si>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</si>
  <si>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</si>
  <si>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</si>
  <si>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Областной и равный ему суд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</si>
  <si>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</si>
  <si>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</si>
  <si>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</si>
  <si>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</si>
  <si>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</si>
  <si>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</si>
  <si>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</si>
  <si>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</si>
  <si>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</si>
  <si>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</si>
  <si>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</si>
  <si>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</si>
  <si>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</si>
  <si>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</si>
  <si>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</si>
  <si>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</si>
  <si>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</si>
  <si>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</si>
  <si>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</si>
  <si>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</si>
  <si>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</si>
  <si>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</si>
  <si>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</si>
  <si>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</si>
  <si>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</si>
  <si>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</si>
  <si>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</si>
  <si>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</si>
  <si>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</si>
  <si>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</si>
  <si>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</si>
  <si>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</si>
  <si>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</si>
  <si>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</si>
  <si>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</si>
  <si>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</si>
  <si>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</si>
  <si>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</si>
  <si>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</si>
  <si>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</si>
  <si>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</si>
  <si>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</si>
  <si>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</si>
  <si>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</si>
  <si>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</si>
  <si>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</si>
  <si>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</si>
  <si>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</si>
  <si>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</si>
  <si>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</si>
  <si>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</si>
  <si>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</si>
  <si>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</si>
  <si>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</si>
  <si>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</si>
  <si>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</si>
  <si>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</si>
  <si>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</si>
  <si>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</si>
  <si>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</si>
  <si>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</si>
  <si>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</si>
  <si>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</si>
  <si>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</si>
  <si>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</si>
  <si>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</si>
  <si>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</si>
  <si>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</si>
  <si>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</si>
  <si>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</si>
  <si>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</si>
  <si>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</si>
  <si>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</si>
  <si>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</si>
  <si>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</si>
  <si>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</si>
  <si>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</si>
  <si>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</si>
  <si>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</si>
  <si>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</si>
  <si>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</si>
  <si>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</si>
  <si>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</si>
  <si>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</si>
  <si>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</si>
  <si>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</si>
  <si>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337906</t>
  </si>
  <si>
    <t>Ф.F9r разд.4 стл.27 для стр.1-10
=
Ф.F9r разд.4 сумма стл.29-31 для стр.1-10</t>
  </si>
  <si>
    <t>337907</t>
  </si>
  <si>
    <t>Ф.F9r разд.5 стл.1 стр.2
&lt;=
Ф.F9r разд.5 стл.1 стр.1</t>
  </si>
  <si>
    <t>337908</t>
  </si>
  <si>
    <t>Ф.F9r разд.5 стл.1 сумма стр.3-6
&lt;=
Ф.F9r разд.5 стл.1 стр.2</t>
  </si>
  <si>
    <t>337909</t>
  </si>
  <si>
    <t>Ф.F9r разд.4 стл.32 для стр.1-10
&lt;=
Ф.F9r разд.4 стл.6 для стр.1-10</t>
  </si>
  <si>
    <t>337910</t>
  </si>
  <si>
    <t>Ф.F9r разд.4 стл.33 для стр.1-10
&lt;=
Ф.F9r разд.4 стл.6 для стр.1-10</t>
  </si>
  <si>
    <t>337911</t>
  </si>
  <si>
    <t>Ф.F9r разд.4 для стл.1-33 стр.1
&gt;=
Ф.F9r разд.4 для стл.1-33 стр.8</t>
  </si>
  <si>
    <t>337912</t>
  </si>
  <si>
    <t>Ф.F9r разд.4 для стл.1-33 стр.1
&gt;=
Ф.F9r разд.4 для стл.1-33 стр.9</t>
  </si>
  <si>
    <t>337913</t>
  </si>
  <si>
    <t>Ф.F9r разд.3 стл.33 для стр.1-8
&lt;=
Ф.F9r разд.3 стл.32 для стр.1-8</t>
  </si>
  <si>
    <t>337914</t>
  </si>
  <si>
    <t>Ф.F9r разд.1 стл.8 для стр.1-3
=
0</t>
  </si>
  <si>
    <t>337915</t>
  </si>
  <si>
    <t>Ф.F9r разд.4 для стл.1-33 стр.1
=
Ф.F9r разд.4 для стл.1-33 стр.2
+
Ф.F9r разд.4 для стл.1-33 стр.7</t>
  </si>
  <si>
    <t>337916</t>
  </si>
  <si>
    <t>Ф.F9r разд.4 для стл.17-25 для стр.1-10
=
0</t>
  </si>
  <si>
    <t>337917</t>
  </si>
  <si>
    <t>Ф.F9r разд.2 стл.13 для стр.1-11
&gt;=
Ф.F9r разд.2 стл.12 для стр.1-11</t>
  </si>
  <si>
    <t>337918</t>
  </si>
  <si>
    <t>Ф.F9r разд.2 для стл.1-13 стр.2
=
Ф.F9r разд.2 для стл.1-13 сумма стр.3-6</t>
  </si>
  <si>
    <t>337919</t>
  </si>
  <si>
    <t>Ф.F9r разд.4 стл.1 стр.1
=
Ф.F9r разд.2 стл.7 стр.1</t>
  </si>
  <si>
    <t>337920</t>
  </si>
  <si>
    <t>Ф.F9r разд.3 для стл.18-26 стр.2
=
0</t>
  </si>
  <si>
    <t>337921</t>
  </si>
  <si>
    <t>Ф.F9r разд.1 стл.13 для стр.1-3
&lt;=
Ф.F9r разд.1 стл.2 для стр.1-3</t>
  </si>
  <si>
    <t>337922</t>
  </si>
  <si>
    <t>Ф.F9r разд.3 стл.32 стр.5
+
Ф.F9r разд.3 сумма стл.14-17 стр.6
+
Ф.F9r разд.3 сумма стл.24-26 стр.7
=
Ф.F9r разд.2 стл.3 стр.7
+
Ф.F9r разд.2 стл.5 стр.7</t>
  </si>
  <si>
    <t>337923</t>
  </si>
  <si>
    <t>Ф.F9r разд.4 для стл.1-33 стр.2
=
Ф.F9r разд.4 для стл.1-33 сумма стр.3-6</t>
  </si>
  <si>
    <t>337924</t>
  </si>
  <si>
    <t>Ф.F9r разд.1 стл.3 для стр.1-3
=
0</t>
  </si>
  <si>
    <t>337925</t>
  </si>
  <si>
    <t>Ф.F9r разд.2 сумма стл.1-2 для стр.1-11
=
Ф.F9r разд.2 сумма стл.7-8 для стр.1-11
+
Ф.F9r разд.2 стл.11 для стр.1-11
+
Ф.F9r разд.2 стл.10 для стр.1-11</t>
  </si>
  <si>
    <t>337926</t>
  </si>
  <si>
    <t>Ф.F9r разд.2 для стл.1-13 стр.1
=
Ф.F9r разд.2 для стл.1-13 стр.2
+
Ф.F9r разд.2 для стл.1-13 стр.7</t>
  </si>
  <si>
    <t>337927</t>
  </si>
  <si>
    <t>Ф.F9r разд.4 стл.27 для стр.1-10
=
Ф.F9r разд.4 сумма стл.6-7 для стр.1-10
+
Ф.F9r разд.4 сумма стл.13-16 для стр.1-10
+
Ф.F9r разд.4 сумма стл.23-26 для стр.1-10</t>
  </si>
  <si>
    <t>337928</t>
  </si>
  <si>
    <t>Ф.F9r разд.3 стл.32 стр.1
+
Ф.F9r разд.3 сумма стл.14-17 стр.2
+
Ф.F9r разд.3 сумма стл.24-26 стр.3
=
Ф.F9r разд.2 стл.3 стр.2
+
Ф.F9r разд.2 стл.5 стр.2</t>
  </si>
  <si>
    <t>337929</t>
  </si>
  <si>
    <t>Ф.F9r разд.1 стл.10 для стр.1-3
&lt;=
Ф.F9r разд.1 стл.7 для стр.1-3</t>
  </si>
  <si>
    <t>337930</t>
  </si>
  <si>
    <t>Ф.F9r разд.3 для стл.1-34 стр.8
=
0</t>
  </si>
  <si>
    <t>337931</t>
  </si>
  <si>
    <t>Ф.F9r разд.3 для стл.1-34 стр.3
=
0</t>
  </si>
  <si>
    <t>337932</t>
  </si>
  <si>
    <t>Ф.F9r разд.4 стл.13 для стр.1-10
=
Ф.F9r разд.4 сумма стл.8-12 для стр.1-10</t>
  </si>
  <si>
    <t>337933</t>
  </si>
  <si>
    <t>Ф.F9r разд.1 сумма стл.1-2 для стр.1-3
=
Ф.F9r разд.1 стл.4 для стр.1-3
+
Ф.F9r разд.1 стл.7 для стр.1-3
+
Ф.F9r разд.1 стл.11 для стр.1-3</t>
  </si>
  <si>
    <t>337934</t>
  </si>
  <si>
    <t>Ф.F9r разд.2 для стл.1-13 стр.7
=
Ф.F9r разд.2 для стл.1-13 сумма стр.8-11</t>
  </si>
  <si>
    <t>337935</t>
  </si>
  <si>
    <t>Ф.F9r разд.3 для стл.18-26 стр.6
=
0</t>
  </si>
  <si>
    <t>337936</t>
  </si>
  <si>
    <t>Ф.F9r разд.1 стл.7 для стр.1-3
=
Ф.F9r разд.1 стл.5 для стр.1-3
+
Ф.F9r разд.1 стл.6 для стр.1-3</t>
  </si>
  <si>
    <t>337937</t>
  </si>
  <si>
    <t>Ф.F9r разд.4 для стл.2-7 стр.7
=
Ф.F9r разд.3 для стл.1-6 стр.5</t>
  </si>
  <si>
    <t>337938</t>
  </si>
  <si>
    <t>Ф.F9r разд.3 стл.32 для стр.1-8
=
Ф.F9r разд.3 сумма стл.5-8 для стр.1-8
+
Ф.F9r разд.3 сумма стл.14-17 для стр.1-8
+
Ф.F9r разд.3 сумма стл.24-27 для стр.1-8</t>
  </si>
  <si>
    <t>337940</t>
  </si>
  <si>
    <t>Ф.F9r разд.3 для стл.1-34 стр.4
=
0</t>
  </si>
  <si>
    <t>337941</t>
  </si>
  <si>
    <t>Ф.F9r разд.4 стл.6 для стр.1-10
=
Ф.F9r разд.4 сумма стл.2-5 для стр.1-10</t>
  </si>
  <si>
    <t>337942</t>
  </si>
  <si>
    <t>Ф.F9r разд.3 для стл.9-26 стр.5
=
0</t>
  </si>
  <si>
    <t>337944</t>
  </si>
  <si>
    <t>Ф.F9r разд.4 для стл.23-25 стр.1
=
Ф.F9r разд.3 для стл.24-26 стр.3
+
Ф.F9r разд.3 для стл.24-26 стр.4
+
Ф.F9r разд.3 для стл.24-26 стр.7
+
Ф.F9r разд.3 для стл.24-26 стр.8</t>
  </si>
  <si>
    <t>337945</t>
  </si>
  <si>
    <t>(
Ф.F9r разд.3 стл.27 стр.2
=
0
И
Ф.F9r разд.4 стл.27 стр.2
=
Ф.F9r разд.3 стл.32 стр.1
+
Ф.F9r разд.3 сумма стл.14-17 стр.2
)
ИЛИ
(
Ф.F9r разд.3 стл.27 стр.2
&gt;
0
)</t>
  </si>
  <si>
    <t>337946</t>
  </si>
  <si>
    <t>(
Ф.F9r разд.3 стл.27 стр.6
=
0
И
Ф.F9r разд.4 стл.27 стр.7
=
Ф.F9r разд.3 стл.32 стр.5
+
Ф.F9r разд.3 сумма стл.14-17 стр.6
)
ИЛИ
(
Ф.F9r разд.3 стл.27 стр.6
&gt;
0
)</t>
  </si>
  <si>
    <t>337947</t>
  </si>
  <si>
    <t>Ф.F9r разд.3 стл.24 для стр.1-8
=
Ф.F9r разд.3 сумма стл.18-23 для стр.1-8</t>
  </si>
  <si>
    <t>337948</t>
  </si>
  <si>
    <t>Ф.F9r разд.4 стл.23 для стр.1-10
=
Ф.F9r разд.4 сумма стл.17-22 для стр.1-10</t>
  </si>
  <si>
    <t>337949</t>
  </si>
  <si>
    <t>Ф.F9r разд.2 стл.9 для стр.1-11
&lt;=
Ф.F9r разд.2 стл.7 для стр.1-11</t>
  </si>
  <si>
    <t>337950</t>
  </si>
  <si>
    <t>Ф.F9r разд.3 для стл.1-34 стр.7
=
0</t>
  </si>
  <si>
    <t>337951</t>
  </si>
  <si>
    <t>Ф.F9r разд.3 стл.14 для стр.1-8
=
Ф.F9r разд.3 сумма стл.9-13 для стр.1-8</t>
  </si>
  <si>
    <t>337952</t>
  </si>
  <si>
    <t>Ф.F9r разд.2 стл.7 для стр.1-11
=
Ф.F9r разд.2 сумма стл.3-6 для стр.1-11</t>
  </si>
  <si>
    <t>337953</t>
  </si>
  <si>
    <t>Ф.F9r разд.2 стл.3 стр.8
+
Ф.F9r разд.2 стл.5 стр.8
&gt;=
Ф.F9r разд.3 сумма стл.5-6 стр.5</t>
  </si>
  <si>
    <t>337954</t>
  </si>
  <si>
    <t>Ф.F9r разд.2 стл.12 для стр.1-11
&lt;=
Ф.F9r разд.2 стл.7 для стр.1-11</t>
  </si>
  <si>
    <t>337955</t>
  </si>
  <si>
    <t>Ф.F9r разд.3 для стл.9-26 стр.1
=
0</t>
  </si>
  <si>
    <t>337956</t>
  </si>
  <si>
    <t>Ф.F9r разд.3 стл.5 для стр.1-8
=
Ф.F9r разд.3 сумма стл.1-4 для стр.1-8</t>
  </si>
  <si>
    <t>337957</t>
  </si>
  <si>
    <t>Ф.F9r разд.5 стл.1 стр.7
=
1</t>
  </si>
  <si>
    <t>337958</t>
  </si>
  <si>
    <t>Ф.F9r разд.4 для стл.2-7 стр.2
=
Ф.F9r разд.3 для стл.1-6 стр.1</t>
  </si>
  <si>
    <t>337959</t>
  </si>
  <si>
    <t>Ф.F9r разд.2 стл.3 стр.3
+
Ф.F9r разд.2 стл.5 стр.3
&gt;=
Ф.F9r разд.3 сумма стл.5-6 стр.1</t>
  </si>
  <si>
    <t>337960</t>
  </si>
  <si>
    <t>Ф.F9r разд.1 для стл.1-13 стр.1
=
Ф.F9r разд.1 для стл.1-13 сумма стр.2-3</t>
  </si>
  <si>
    <t>337961</t>
  </si>
  <si>
    <t>Ф.F9r разд.4 для стл.13-16 стр.1
=
Ф.F9r разд.3 для стл.14-17 стр.2
+
Ф.F9r разд.3 для стл.14-17 стр.6</t>
  </si>
  <si>
    <t>337962</t>
  </si>
  <si>
    <t>Ф.F9r разд.4 стл.28 для стр.1-10
&lt;=
Ф.F9r разд.4 стл.27 для стр.1-10</t>
  </si>
  <si>
    <t>337963</t>
  </si>
  <si>
    <t>Ф.F9r разд.1 стл.9 для стр.1-3
&lt;=
Ф.F9r разд.1 стл.7 для стр.1-3</t>
  </si>
  <si>
    <t>337972</t>
  </si>
  <si>
    <t>Ф.F9r разд.4 стл.27 стр.1
=
Ф.F9r разд.2 стл.3 стр.1
+
Ф.F9r разд.2 стл.5 стр.1</t>
  </si>
  <si>
    <t>337973</t>
  </si>
  <si>
    <t>Ф.F9r разд.4 для стл.6-7 стр.1
=
Ф.F9r разд.3 для стл.5-6 стр.1
+
Ф.F9r разд.3 для стл.5-6 стр.5</t>
  </si>
  <si>
    <t>337974</t>
  </si>
  <si>
    <t>Ф.F9r разд.4 для стл.1-33 стр.1
&gt;=
Ф.F9r разд.4 для стл.1-33 стр.10</t>
  </si>
  <si>
    <t>337975</t>
  </si>
  <si>
    <t>Ф.F9r разд.3 стл.34 для стр.1-8
&lt;=
Ф.F9r разд.3 стл.32 для стр.1-8</t>
  </si>
  <si>
    <t>337976</t>
  </si>
  <si>
    <t>Ф.F9r разд.3 сумма стл.28-31 для стр.1-8
&lt;=
Ф.F9r разд.3 стл.27 для стр.1-8</t>
  </si>
  <si>
    <t>337977</t>
  </si>
  <si>
    <t>Ф.F9r разд.3 для стл.30-31 стр.6
=
0</t>
  </si>
  <si>
    <t>337978</t>
  </si>
  <si>
    <t>Ф.F9r разд.3 для стл.28-31 стр.5
=
0</t>
  </si>
  <si>
    <t>337979</t>
  </si>
  <si>
    <t>Ф.F9r разд.3 для стл.30-31 стр.2
=
0</t>
  </si>
  <si>
    <t>337980</t>
  </si>
  <si>
    <t>Ф.F9r разд.3 для стл.28-31 стр.1
=
0</t>
  </si>
  <si>
    <t>337982</t>
  </si>
  <si>
    <t>Ф.F9r разд.6 сумма стл.1-35 сумма стр.1-127
=
0</t>
  </si>
  <si>
    <t>разд.6 не заполняется</t>
  </si>
  <si>
    <t>337983</t>
  </si>
  <si>
    <t>Ф.F9r разд.7 сумма стл.1-35 сумма стр.1-127
=
0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</si>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</sst>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72" fillId="3" borderId="0" applyNumberFormat="0" applyBorder="0" applyAlignment="0" applyProtection="0"/>
    <xf numFmtId="0" fontId="64" fillId="20" borderId="1" applyNumberFormat="0" applyAlignment="0" applyProtection="0"/>
    <xf numFmtId="0" fontId="69" fillId="21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3" fillId="20" borderId="8" applyNumberFormat="0" applyAlignment="0" applyProtection="0"/>
    <xf numFmtId="0" fontId="63" fillId="20" borderId="8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" fontId="36" fillId="0" borderId="10" applyFon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30" xfId="189" applyNumberFormat="1" applyFont="1" applyFill="1" applyBorder="1" applyAlignment="1">
      <alignment horizontal="center" vertical="center"/>
      <protection/>
    </xf>
    <xf numFmtId="0" fontId="4" fillId="24" borderId="30" xfId="189" applyNumberFormat="1" applyFont="1" applyFill="1" applyBorder="1" applyAlignment="1">
      <alignment horizontal="center" vertical="center" wrapText="1"/>
      <protection/>
    </xf>
    <xf numFmtId="0" fontId="40" fillId="0" borderId="29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1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wrapText="1"/>
    </xf>
    <xf numFmtId="0" fontId="32" fillId="0" borderId="32" xfId="0" applyFont="1" applyFill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51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textRotation="90" wrapText="1"/>
      <protection/>
    </xf>
    <xf numFmtId="0" fontId="80" fillId="0" borderId="17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3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34" xfId="201" applyFont="1" applyFill="1" applyBorder="1" applyAlignment="1">
      <alignment vertical="center"/>
      <protection/>
    </xf>
    <xf numFmtId="0" fontId="19" fillId="0" borderId="35" xfId="201" applyFont="1" applyFill="1" applyBorder="1" applyAlignment="1">
      <alignment vertical="center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6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1" fillId="25" borderId="17" xfId="0" applyNumberFormat="1" applyFont="1" applyFill="1" applyBorder="1" applyAlignment="1">
      <alignment horizontal="center" vertical="center" wrapText="1"/>
    </xf>
    <xf numFmtId="0" fontId="82" fillId="25" borderId="17" xfId="0" applyFont="1" applyFill="1" applyBorder="1" applyAlignment="1">
      <alignment horizontal="center" vertical="center" wrapText="1"/>
    </xf>
    <xf numFmtId="3" fontId="82" fillId="21" borderId="17" xfId="0" applyNumberFormat="1" applyFont="1" applyFill="1" applyBorder="1" applyAlignment="1">
      <alignment horizontal="right" vertical="center"/>
    </xf>
    <xf numFmtId="3" fontId="51" fillId="21" borderId="17" xfId="0" applyNumberFormat="1" applyFont="1" applyFill="1" applyBorder="1" applyAlignment="1">
      <alignment horizontal="right" vertical="center"/>
    </xf>
    <xf numFmtId="49" fontId="51" fillId="25" borderId="32" xfId="0" applyNumberFormat="1" applyFont="1" applyFill="1" applyBorder="1" applyAlignment="1">
      <alignment vertical="center" wrapText="1"/>
    </xf>
    <xf numFmtId="0" fontId="83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textRotation="90" wrapText="1"/>
    </xf>
    <xf numFmtId="0" fontId="41" fillId="25" borderId="37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4" fillId="0" borderId="0" xfId="0" applyFont="1" applyAlignment="1">
      <alignment horizontal="center" vertical="center"/>
    </xf>
    <xf numFmtId="0" fontId="85" fillId="0" borderId="29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17" xfId="123" applyFont="1" applyFill="1" applyBorder="1" applyAlignment="1">
      <alignment horizontal="center" vertical="center" wrapText="1"/>
      <protection/>
    </xf>
    <xf numFmtId="49" fontId="54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5" fillId="0" borderId="34" xfId="226" applyFont="1" applyFill="1" applyBorder="1" applyAlignment="1">
      <alignment horizontal="center" vertical="top"/>
      <protection/>
    </xf>
    <xf numFmtId="183" fontId="34" fillId="0" borderId="38" xfId="0" applyNumberFormat="1" applyFont="1" applyFill="1" applyBorder="1" applyAlignment="1">
      <alignment horizontal="center"/>
    </xf>
    <xf numFmtId="182" fontId="34" fillId="0" borderId="38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3" fontId="47" fillId="0" borderId="0" xfId="0" applyNumberFormat="1" applyFont="1" applyFill="1" applyBorder="1" applyAlignment="1">
      <alignment horizont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49" fontId="55" fillId="0" borderId="17" xfId="179" applyNumberFormat="1" applyFont="1" applyFill="1" applyBorder="1" applyAlignment="1">
      <alignment horizontal="left" vertical="center" wrapText="1"/>
      <protection/>
    </xf>
    <xf numFmtId="0" fontId="24" fillId="25" borderId="32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2" xfId="225" applyNumberFormat="1" applyFont="1" applyFill="1" applyBorder="1" applyAlignment="1">
      <alignment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45" xfId="0" applyFont="1" applyFill="1" applyBorder="1" applyAlignment="1">
      <alignment horizontal="center" vertical="center" textRotation="90" wrapText="1"/>
    </xf>
    <xf numFmtId="1" fontId="24" fillId="0" borderId="32" xfId="0" applyNumberFormat="1" applyFont="1" applyFill="1" applyBorder="1" applyAlignment="1">
      <alignment horizontal="left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51" fillId="0" borderId="17" xfId="0" applyFont="1" applyFill="1" applyBorder="1" applyAlignment="1">
      <alignment horizontal="center" vertical="center" textRotation="90" wrapText="1"/>
    </xf>
    <xf numFmtId="0" fontId="45" fillId="0" borderId="37" xfId="0" applyFont="1" applyFill="1" applyBorder="1" applyAlignment="1">
      <alignment horizontal="center" vertical="center" textRotation="90" wrapText="1"/>
    </xf>
    <xf numFmtId="0" fontId="45" fillId="0" borderId="45" xfId="0" applyFont="1" applyFill="1" applyBorder="1" applyAlignment="1">
      <alignment horizontal="center" vertical="center" textRotation="90" wrapText="1"/>
    </xf>
    <xf numFmtId="0" fontId="87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8" fillId="0" borderId="37" xfId="0" applyFont="1" applyFill="1" applyBorder="1" applyAlignment="1">
      <alignment horizontal="center" vertical="center" textRotation="90" wrapText="1"/>
    </xf>
    <xf numFmtId="0" fontId="88" fillId="0" borderId="45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textRotation="90" wrapText="1"/>
    </xf>
    <xf numFmtId="0" fontId="82" fillId="0" borderId="44" xfId="0" applyFont="1" applyFill="1" applyBorder="1" applyAlignment="1">
      <alignment horizontal="center" vertical="center" textRotation="90" wrapText="1"/>
    </xf>
    <xf numFmtId="0" fontId="82" fillId="0" borderId="45" xfId="0" applyFont="1" applyFill="1" applyBorder="1" applyAlignment="1">
      <alignment horizontal="center" vertical="center" textRotation="90" wrapText="1"/>
    </xf>
    <xf numFmtId="0" fontId="51" fillId="0" borderId="37" xfId="0" applyFont="1" applyFill="1" applyBorder="1" applyAlignment="1">
      <alignment horizontal="center" vertical="center" textRotation="90" wrapText="1"/>
    </xf>
    <xf numFmtId="0" fontId="51" fillId="0" borderId="45" xfId="0" applyFont="1" applyFill="1" applyBorder="1" applyAlignment="1">
      <alignment horizontal="center" vertical="center" textRotation="90" wrapText="1"/>
    </xf>
    <xf numFmtId="0" fontId="87" fillId="0" borderId="17" xfId="0" applyFont="1" applyFill="1" applyBorder="1" applyAlignment="1">
      <alignment horizontal="center" vertical="center"/>
    </xf>
    <xf numFmtId="0" fontId="87" fillId="0" borderId="36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83" fillId="0" borderId="37" xfId="0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6" fillId="0" borderId="17" xfId="0" applyFont="1" applyFill="1" applyBorder="1" applyAlignment="1">
      <alignment horizontal="center" vertical="center" wrapText="1"/>
    </xf>
    <xf numFmtId="0" fontId="36" fillId="25" borderId="32" xfId="123" applyFont="1" applyFill="1" applyBorder="1" applyAlignment="1">
      <alignment horizontal="center" vertical="center" wrapText="1"/>
      <protection/>
    </xf>
    <xf numFmtId="0" fontId="36" fillId="25" borderId="31" xfId="123" applyFont="1" applyFill="1" applyBorder="1" applyAlignment="1">
      <alignment horizontal="center" vertical="center" wrapText="1"/>
      <protection/>
    </xf>
    <xf numFmtId="0" fontId="19" fillId="25" borderId="37" xfId="0" applyFont="1" applyFill="1" applyBorder="1" applyAlignment="1">
      <alignment horizontal="center" vertical="center" textRotation="90" wrapText="1"/>
    </xf>
    <xf numFmtId="0" fontId="19" fillId="25" borderId="45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wrapText="1"/>
    </xf>
    <xf numFmtId="182" fontId="34" fillId="0" borderId="38" xfId="0" applyNumberFormat="1" applyFont="1" applyFill="1" applyBorder="1" applyAlignment="1">
      <alignment horizontal="center"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7" xfId="201" applyFont="1" applyFill="1" applyBorder="1" applyAlignment="1">
      <alignment horizontal="left" vertical="center" wrapText="1"/>
      <protection/>
    </xf>
    <xf numFmtId="0" fontId="19" fillId="0" borderId="45" xfId="201" applyFont="1" applyFill="1" applyBorder="1" applyAlignment="1">
      <alignment horizontal="left" vertical="center" wrapText="1"/>
      <protection/>
    </xf>
    <xf numFmtId="0" fontId="19" fillId="25" borderId="32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 wrapText="1"/>
    </xf>
    <xf numFmtId="0" fontId="19" fillId="25" borderId="32" xfId="0" applyFont="1" applyFill="1" applyBorder="1" applyAlignment="1">
      <alignment horizontal="left" vertical="center"/>
    </xf>
    <xf numFmtId="0" fontId="19" fillId="25" borderId="31" xfId="0" applyFont="1" applyFill="1" applyBorder="1" applyAlignment="1">
      <alignment horizontal="left" vertical="center"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0" fontId="51" fillId="25" borderId="37" xfId="0" applyFont="1" applyFill="1" applyBorder="1" applyAlignment="1">
      <alignment horizontal="center" vertical="center" textRotation="90" wrapText="1"/>
    </xf>
    <xf numFmtId="0" fontId="51" fillId="25" borderId="44" xfId="0" applyFont="1" applyFill="1" applyBorder="1" applyAlignment="1">
      <alignment horizontal="center" vertical="center" textRotation="90" wrapText="1"/>
    </xf>
    <xf numFmtId="0" fontId="51" fillId="25" borderId="45" xfId="0" applyFont="1" applyFill="1" applyBorder="1" applyAlignment="1">
      <alignment horizontal="center" vertical="center" textRotation="90" wrapText="1"/>
    </xf>
    <xf numFmtId="49" fontId="19" fillId="25" borderId="33" xfId="122" applyNumberFormat="1" applyFont="1" applyFill="1" applyBorder="1" applyAlignment="1">
      <alignment horizontal="left" vertical="center" wrapText="1"/>
      <protection/>
    </xf>
    <xf numFmtId="49" fontId="19" fillId="25" borderId="17" xfId="0" applyNumberFormat="1" applyFont="1" applyFill="1" applyBorder="1" applyAlignment="1">
      <alignment horizontal="center" vertical="center" wrapText="1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17" xfId="0" applyFont="1" applyFill="1" applyBorder="1" applyAlignment="1">
      <alignment horizontal="center" vertical="center" textRotation="90"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36" fillId="25" borderId="37" xfId="0" applyFont="1" applyFill="1" applyBorder="1" applyAlignment="1">
      <alignment horizontal="center" vertical="center" textRotation="90" wrapText="1"/>
    </xf>
    <xf numFmtId="0" fontId="36" fillId="25" borderId="45" xfId="0" applyFont="1" applyFill="1" applyBorder="1" applyAlignment="1">
      <alignment horizontal="center" vertical="center" textRotation="90" wrapText="1"/>
    </xf>
    <xf numFmtId="0" fontId="52" fillId="25" borderId="32" xfId="0" applyFont="1" applyFill="1" applyBorder="1" applyAlignment="1">
      <alignment horizontal="center" vertical="center" wrapText="1"/>
    </xf>
    <xf numFmtId="0" fontId="52" fillId="25" borderId="33" xfId="0" applyFont="1" applyFill="1" applyBorder="1" applyAlignment="1">
      <alignment horizontal="center" vertical="center" wrapText="1"/>
    </xf>
    <xf numFmtId="49" fontId="36" fillId="25" borderId="37" xfId="0" applyNumberFormat="1" applyFont="1" applyFill="1" applyBorder="1" applyAlignment="1">
      <alignment horizontal="center" vertical="center" textRotation="90" wrapText="1"/>
    </xf>
    <xf numFmtId="49" fontId="36" fillId="25" borderId="44" xfId="0" applyNumberFormat="1" applyFont="1" applyFill="1" applyBorder="1" applyAlignment="1">
      <alignment horizontal="center" vertical="center" textRotation="90" wrapText="1"/>
    </xf>
    <xf numFmtId="49" fontId="36" fillId="25" borderId="45" xfId="0" applyNumberFormat="1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44" xfId="0" applyFont="1" applyFill="1" applyBorder="1" applyAlignment="1">
      <alignment horizontal="center" vertical="center" textRotation="90" wrapText="1"/>
    </xf>
    <xf numFmtId="0" fontId="18" fillId="25" borderId="45" xfId="0" applyFont="1" applyFill="1" applyBorder="1" applyAlignment="1">
      <alignment horizontal="center" vertical="center" textRotation="90" wrapText="1"/>
    </xf>
    <xf numFmtId="0" fontId="19" fillId="25" borderId="37" xfId="123" applyFont="1" applyFill="1" applyBorder="1" applyAlignment="1">
      <alignment horizontal="center" vertical="center" textRotation="90" wrapText="1"/>
      <protection/>
    </xf>
    <xf numFmtId="0" fontId="19" fillId="25" borderId="45" xfId="123" applyFont="1" applyFill="1" applyBorder="1" applyAlignment="1">
      <alignment horizontal="center" vertical="center" textRotation="90" wrapText="1"/>
      <protection/>
    </xf>
    <xf numFmtId="0" fontId="42" fillId="25" borderId="37" xfId="123" applyFont="1" applyFill="1" applyBorder="1" applyAlignment="1">
      <alignment horizontal="center" vertical="center" textRotation="90" wrapText="1"/>
      <protection/>
    </xf>
    <xf numFmtId="0" fontId="42" fillId="25" borderId="45" xfId="123" applyFont="1" applyFill="1" applyBorder="1" applyAlignment="1">
      <alignment horizontal="center" vertical="center" textRotation="90" wrapText="1"/>
      <protection/>
    </xf>
    <xf numFmtId="0" fontId="43" fillId="25" borderId="37" xfId="0" applyFont="1" applyFill="1" applyBorder="1" applyAlignment="1">
      <alignment horizontal="center" vertical="center" textRotation="90" wrapText="1"/>
    </xf>
    <xf numFmtId="0" fontId="43" fillId="25" borderId="45" xfId="0" applyFont="1" applyFill="1" applyBorder="1" applyAlignment="1">
      <alignment horizontal="center" vertical="center" textRotation="90" wrapText="1"/>
    </xf>
    <xf numFmtId="0" fontId="42" fillId="25" borderId="37" xfId="0" applyFont="1" applyFill="1" applyBorder="1" applyAlignment="1">
      <alignment horizontal="center" vertical="center" textRotation="90" wrapText="1"/>
    </xf>
    <xf numFmtId="0" fontId="42" fillId="25" borderId="45" xfId="0" applyFont="1" applyFill="1" applyBorder="1" applyAlignment="1">
      <alignment horizontal="center" vertical="center" textRotation="90" wrapText="1"/>
    </xf>
    <xf numFmtId="0" fontId="42" fillId="25" borderId="32" xfId="123" applyFont="1" applyFill="1" applyBorder="1" applyAlignment="1">
      <alignment horizontal="center" vertical="center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wrapText="1"/>
    </xf>
    <xf numFmtId="0" fontId="52" fillId="25" borderId="17" xfId="0" applyFont="1" applyFill="1" applyBorder="1" applyAlignment="1">
      <alignment horizontal="center" vertical="center" textRotation="90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49" fontId="16" fillId="25" borderId="37" xfId="0" applyNumberFormat="1" applyFont="1" applyFill="1" applyBorder="1" applyAlignment="1">
      <alignment horizontal="center" vertical="center" wrapText="1"/>
    </xf>
    <xf numFmtId="49" fontId="16" fillId="25" borderId="44" xfId="0" applyNumberFormat="1" applyFont="1" applyFill="1" applyBorder="1" applyAlignment="1">
      <alignment horizontal="center" vertical="center" wrapText="1"/>
    </xf>
    <xf numFmtId="49" fontId="16" fillId="25" borderId="45" xfId="0" applyNumberFormat="1" applyFont="1" applyFill="1" applyBorder="1" applyAlignment="1">
      <alignment horizontal="center" vertical="center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19" fillId="25" borderId="34" xfId="0" applyNumberFormat="1" applyFont="1" applyFill="1" applyBorder="1" applyAlignment="1">
      <alignment horizontal="center" vertical="center" wrapText="1"/>
    </xf>
    <xf numFmtId="49" fontId="19" fillId="25" borderId="28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49" fontId="51" fillId="25" borderId="32" xfId="0" applyNumberFormat="1" applyFont="1" applyFill="1" applyBorder="1" applyAlignment="1">
      <alignment horizontal="left" vertical="center" wrapText="1"/>
    </xf>
    <xf numFmtId="49" fontId="51" fillId="25" borderId="33" xfId="0" applyNumberFormat="1" applyFont="1" applyFill="1" applyBorder="1" applyAlignment="1">
      <alignment horizontal="left" vertical="center" wrapText="1"/>
    </xf>
    <xf numFmtId="0" fontId="51" fillId="25" borderId="17" xfId="0" applyFont="1" applyFill="1" applyBorder="1" applyAlignment="1">
      <alignment horizontal="center" vertical="center" textRotation="90"/>
    </xf>
    <xf numFmtId="0" fontId="83" fillId="25" borderId="32" xfId="0" applyFont="1" applyFill="1" applyBorder="1" applyAlignment="1">
      <alignment horizontal="center" vertical="center" wrapText="1"/>
    </xf>
    <xf numFmtId="0" fontId="83" fillId="25" borderId="33" xfId="0" applyFont="1" applyFill="1" applyBorder="1" applyAlignment="1">
      <alignment horizontal="center" vertical="center" wrapText="1"/>
    </xf>
    <xf numFmtId="0" fontId="51" fillId="25" borderId="37" xfId="0" applyFont="1" applyFill="1" applyBorder="1" applyAlignment="1">
      <alignment horizontal="center" vertical="center" textRotation="90"/>
    </xf>
    <xf numFmtId="0" fontId="51" fillId="25" borderId="44" xfId="0" applyFont="1" applyFill="1" applyBorder="1" applyAlignment="1">
      <alignment horizontal="center" vertical="center" textRotation="90"/>
    </xf>
    <xf numFmtId="0" fontId="51" fillId="25" borderId="45" xfId="0" applyFont="1" applyFill="1" applyBorder="1" applyAlignment="1">
      <alignment horizontal="center" vertical="center" textRotation="90"/>
    </xf>
    <xf numFmtId="0" fontId="18" fillId="25" borderId="17" xfId="0" applyFont="1" applyFill="1" applyBorder="1" applyAlignment="1">
      <alignment horizontal="center" vertical="center" wrapText="1"/>
    </xf>
    <xf numFmtId="0" fontId="19" fillId="0" borderId="36" xfId="123" applyFont="1" applyFill="1" applyBorder="1" applyAlignment="1">
      <alignment horizontal="center" vertical="center" wrapText="1"/>
      <protection/>
    </xf>
    <xf numFmtId="0" fontId="19" fillId="0" borderId="35" xfId="123" applyFont="1" applyFill="1" applyBorder="1" applyAlignment="1">
      <alignment horizontal="center" vertical="center" wrapText="1"/>
      <protection/>
    </xf>
    <xf numFmtId="0" fontId="19" fillId="25" borderId="17" xfId="123" applyFont="1" applyFill="1" applyBorder="1" applyAlignment="1">
      <alignment horizontal="center" vertical="center" wrapText="1"/>
      <protection/>
    </xf>
    <xf numFmtId="0" fontId="42" fillId="25" borderId="17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33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 textRotation="90" wrapText="1"/>
    </xf>
    <xf numFmtId="0" fontId="24" fillId="25" borderId="45" xfId="0" applyFont="1" applyFill="1" applyBorder="1" applyAlignment="1">
      <alignment horizontal="center" vertical="center" textRotation="90" wrapText="1"/>
    </xf>
    <xf numFmtId="0" fontId="19" fillId="25" borderId="17" xfId="123" applyFont="1" applyFill="1" applyBorder="1" applyAlignment="1">
      <alignment horizontal="center" vertical="center" textRotation="90" wrapText="1"/>
      <protection/>
    </xf>
    <xf numFmtId="0" fontId="53" fillId="25" borderId="17" xfId="0" applyFont="1" applyFill="1" applyBorder="1" applyAlignment="1">
      <alignment horizontal="center" vertical="center" textRotation="90" wrapText="1"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3" xfId="201" applyFont="1" applyFill="1" applyBorder="1" applyAlignment="1">
      <alignment horizontal="left" vertical="center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48" fillId="0" borderId="38" xfId="0" applyFont="1" applyFill="1" applyBorder="1" applyAlignment="1">
      <alignment horizontal="left" wrapText="1"/>
    </xf>
    <xf numFmtId="0" fontId="34" fillId="0" borderId="38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49" fontId="44" fillId="25" borderId="32" xfId="0" applyNumberFormat="1" applyFont="1" applyFill="1" applyBorder="1" applyAlignment="1">
      <alignment horizontal="left" vertical="top" wrapText="1"/>
    </xf>
    <xf numFmtId="49" fontId="44" fillId="25" borderId="31" xfId="0" applyNumberFormat="1" applyFont="1" applyFill="1" applyBorder="1" applyAlignment="1">
      <alignment horizontal="left" vertical="top" wrapText="1"/>
    </xf>
    <xf numFmtId="0" fontId="48" fillId="0" borderId="38" xfId="0" applyFont="1" applyFill="1" applyBorder="1" applyAlignment="1">
      <alignment horizontal="left" vertical="center" wrapText="1"/>
    </xf>
    <xf numFmtId="0" fontId="19" fillId="25" borderId="32" xfId="123" applyFont="1" applyFill="1" applyBorder="1" applyAlignment="1">
      <alignment horizontal="center" vertical="center" wrapText="1"/>
      <protection/>
    </xf>
    <xf numFmtId="0" fontId="19" fillId="25" borderId="33" xfId="123" applyFont="1" applyFill="1" applyBorder="1" applyAlignment="1">
      <alignment horizontal="center" vertical="center" wrapText="1"/>
      <protection/>
    </xf>
    <xf numFmtId="0" fontId="79" fillId="0" borderId="17" xfId="171" applyFont="1" applyFill="1" applyBorder="1" applyAlignment="1">
      <alignment horizontal="center" vertical="center" textRotation="90"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36" fillId="25" borderId="17" xfId="171" applyFont="1" applyFill="1" applyBorder="1" applyAlignment="1">
      <alignment horizontal="center" vertical="center" wrapText="1"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7" fillId="0" borderId="17" xfId="171" applyFont="1" applyFill="1" applyBorder="1" applyAlignment="1">
      <alignment horizontal="center" vertical="center" textRotation="90" wrapText="1"/>
      <protection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6" fillId="0" borderId="17" xfId="179" applyFont="1" applyFill="1" applyBorder="1" applyAlignment="1">
      <alignment horizontal="center" vertical="center" textRotation="90" wrapText="1"/>
      <protection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49" fontId="12" fillId="25" borderId="37" xfId="0" applyNumberFormat="1" applyFont="1" applyFill="1" applyBorder="1" applyAlignment="1">
      <alignment horizontal="center" vertical="center" wrapText="1"/>
    </xf>
    <xf numFmtId="0" fontId="83" fillId="25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646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686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f9r-Y-2019-155</v>
      </c>
      <c r="B1" s="38"/>
      <c r="O1" s="73"/>
      <c r="P1" s="22">
        <v>43656</v>
      </c>
    </row>
    <row r="2" spans="4:13" ht="16.5" customHeight="1" thickBot="1">
      <c r="D2" s="242" t="s">
        <v>25</v>
      </c>
      <c r="E2" s="243"/>
      <c r="F2" s="243"/>
      <c r="G2" s="243"/>
      <c r="H2" s="243"/>
      <c r="I2" s="243"/>
      <c r="J2" s="243"/>
      <c r="K2" s="243"/>
      <c r="L2" s="244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5" t="s">
        <v>193</v>
      </c>
      <c r="E4" s="246"/>
      <c r="F4" s="246"/>
      <c r="G4" s="246"/>
      <c r="H4" s="246"/>
      <c r="I4" s="246"/>
      <c r="J4" s="246"/>
      <c r="K4" s="246"/>
      <c r="L4" s="247"/>
      <c r="M4" s="39"/>
    </row>
    <row r="5" spans="4:13" ht="26.25" customHeight="1">
      <c r="D5" s="248"/>
      <c r="E5" s="241"/>
      <c r="F5" s="241"/>
      <c r="G5" s="241"/>
      <c r="H5" s="241"/>
      <c r="I5" s="241"/>
      <c r="J5" s="241"/>
      <c r="K5" s="241"/>
      <c r="L5" s="249"/>
      <c r="M5" s="39"/>
    </row>
    <row r="6" spans="4:14" ht="18" customHeight="1" thickBot="1">
      <c r="D6" s="42"/>
      <c r="E6" s="43"/>
      <c r="F6" s="94" t="s">
        <v>26</v>
      </c>
      <c r="G6" s="95">
        <v>12</v>
      </c>
      <c r="H6" s="96" t="s">
        <v>27</v>
      </c>
      <c r="I6" s="95">
        <v>2019</v>
      </c>
      <c r="J6" s="97" t="s">
        <v>28</v>
      </c>
      <c r="K6" s="43"/>
      <c r="L6" s="44"/>
      <c r="M6" s="254" t="str">
        <f>IF(COUNTIF('ФЛК (обязательный)'!A2:A756,"Неверно!")&gt;0,"Ошибки ФЛК!"," ")</f>
        <v> </v>
      </c>
      <c r="N6" s="255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50" t="s">
        <v>29</v>
      </c>
      <c r="B9" s="250"/>
      <c r="C9" s="250"/>
      <c r="D9" s="250" t="s">
        <v>30</v>
      </c>
      <c r="E9" s="250"/>
      <c r="F9" s="250"/>
      <c r="G9" s="250" t="s">
        <v>31</v>
      </c>
      <c r="H9" s="250"/>
      <c r="I9" s="45"/>
      <c r="K9" s="251" t="s">
        <v>56</v>
      </c>
      <c r="L9" s="252"/>
      <c r="M9" s="252"/>
      <c r="N9" s="253"/>
      <c r="O9" s="47"/>
    </row>
    <row r="10" spans="1:14" s="46" customFormat="1" ht="13.5" customHeight="1" thickBot="1">
      <c r="A10" s="229" t="s">
        <v>32</v>
      </c>
      <c r="B10" s="229"/>
      <c r="C10" s="229"/>
      <c r="D10" s="229"/>
      <c r="E10" s="229"/>
      <c r="F10" s="229"/>
      <c r="G10" s="229"/>
      <c r="H10" s="229"/>
      <c r="I10" s="48"/>
      <c r="K10" s="220" t="s">
        <v>33</v>
      </c>
      <c r="L10" s="221"/>
      <c r="M10" s="221"/>
      <c r="N10" s="222"/>
    </row>
    <row r="11" spans="1:14" s="46" customFormat="1" ht="20.25" customHeight="1" thickBot="1">
      <c r="A11" s="229" t="s">
        <v>6</v>
      </c>
      <c r="B11" s="229"/>
      <c r="C11" s="229"/>
      <c r="D11" s="209" t="s">
        <v>34</v>
      </c>
      <c r="E11" s="210"/>
      <c r="F11" s="206"/>
      <c r="G11" s="209" t="s">
        <v>35</v>
      </c>
      <c r="H11" s="206"/>
      <c r="I11" s="48"/>
      <c r="K11" s="209" t="s">
        <v>9</v>
      </c>
      <c r="L11" s="210"/>
      <c r="M11" s="210"/>
      <c r="N11" s="206"/>
    </row>
    <row r="12" spans="1:14" s="46" customFormat="1" ht="20.25" customHeight="1" thickBot="1">
      <c r="A12" s="229" t="s">
        <v>74</v>
      </c>
      <c r="B12" s="229"/>
      <c r="C12" s="229"/>
      <c r="D12" s="207"/>
      <c r="E12" s="203"/>
      <c r="F12" s="204"/>
      <c r="G12" s="207"/>
      <c r="H12" s="204"/>
      <c r="I12" s="48"/>
      <c r="K12" s="207"/>
      <c r="L12" s="203"/>
      <c r="M12" s="203"/>
      <c r="N12" s="204"/>
    </row>
    <row r="13" spans="1:14" s="46" customFormat="1" ht="22.5" customHeight="1" thickBot="1">
      <c r="A13" s="229" t="s">
        <v>493</v>
      </c>
      <c r="B13" s="229"/>
      <c r="C13" s="229"/>
      <c r="D13" s="207"/>
      <c r="E13" s="203"/>
      <c r="F13" s="204"/>
      <c r="G13" s="207"/>
      <c r="H13" s="204"/>
      <c r="I13" s="48"/>
      <c r="K13" s="207"/>
      <c r="L13" s="203"/>
      <c r="M13" s="203"/>
      <c r="N13" s="204"/>
    </row>
    <row r="14" spans="1:14" s="46" customFormat="1" ht="20.25" customHeight="1" thickBot="1">
      <c r="A14" s="229" t="s">
        <v>494</v>
      </c>
      <c r="B14" s="229"/>
      <c r="C14" s="229"/>
      <c r="D14" s="207"/>
      <c r="E14" s="203"/>
      <c r="F14" s="204"/>
      <c r="G14" s="207"/>
      <c r="H14" s="204"/>
      <c r="I14" s="48"/>
      <c r="K14" s="207"/>
      <c r="L14" s="203"/>
      <c r="M14" s="203"/>
      <c r="N14" s="204"/>
    </row>
    <row r="15" spans="1:14" s="46" customFormat="1" ht="20.25" customHeight="1" thickBot="1">
      <c r="A15" s="238" t="s">
        <v>81</v>
      </c>
      <c r="B15" s="239"/>
      <c r="C15" s="240"/>
      <c r="D15" s="205"/>
      <c r="E15" s="196"/>
      <c r="F15" s="197"/>
      <c r="G15" s="205"/>
      <c r="H15" s="197"/>
      <c r="I15" s="48"/>
      <c r="K15" s="207"/>
      <c r="L15" s="203"/>
      <c r="M15" s="203"/>
      <c r="N15" s="204"/>
    </row>
    <row r="16" spans="1:14" s="46" customFormat="1" ht="13.5" customHeight="1" thickBot="1">
      <c r="A16" s="229" t="s">
        <v>36</v>
      </c>
      <c r="B16" s="229"/>
      <c r="C16" s="229"/>
      <c r="D16" s="229"/>
      <c r="E16" s="229"/>
      <c r="F16" s="229"/>
      <c r="G16" s="229"/>
      <c r="H16" s="229"/>
      <c r="I16" s="48"/>
      <c r="K16" s="205"/>
      <c r="L16" s="196"/>
      <c r="M16" s="196"/>
      <c r="N16" s="197"/>
    </row>
    <row r="17" spans="1:14" s="46" customFormat="1" ht="24" customHeight="1" thickBot="1">
      <c r="A17" s="229" t="s">
        <v>37</v>
      </c>
      <c r="B17" s="229"/>
      <c r="C17" s="229"/>
      <c r="D17" s="230" t="s">
        <v>38</v>
      </c>
      <c r="E17" s="231"/>
      <c r="F17" s="232"/>
      <c r="G17" s="230" t="s">
        <v>39</v>
      </c>
      <c r="H17" s="232"/>
      <c r="I17" s="48"/>
      <c r="K17" s="178"/>
      <c r="L17" s="178"/>
      <c r="M17" s="178"/>
      <c r="N17" s="178"/>
    </row>
    <row r="18" spans="1:14" s="46" customFormat="1" ht="13.5" customHeight="1" thickBot="1">
      <c r="A18" s="229"/>
      <c r="B18" s="229"/>
      <c r="C18" s="229"/>
      <c r="D18" s="230" t="s">
        <v>75</v>
      </c>
      <c r="E18" s="231"/>
      <c r="F18" s="232"/>
      <c r="G18" s="230" t="s">
        <v>76</v>
      </c>
      <c r="H18" s="232"/>
      <c r="I18" s="121"/>
      <c r="J18" s="121"/>
      <c r="K18" s="121"/>
      <c r="L18" s="121"/>
      <c r="M18" s="121"/>
      <c r="N18" s="121"/>
    </row>
    <row r="19" spans="1:14" s="46" customFormat="1" ht="13.5" customHeight="1" thickBot="1">
      <c r="A19" s="229"/>
      <c r="B19" s="229"/>
      <c r="C19" s="229"/>
      <c r="D19" s="230"/>
      <c r="E19" s="231"/>
      <c r="F19" s="232"/>
      <c r="G19" s="230"/>
      <c r="H19" s="232"/>
      <c r="I19" s="121"/>
      <c r="J19" s="121"/>
      <c r="K19" s="121"/>
      <c r="L19" s="121"/>
      <c r="M19" s="121"/>
      <c r="N19" s="121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21"/>
      <c r="J20" s="121"/>
      <c r="K20" s="121"/>
      <c r="L20" s="121"/>
      <c r="M20" s="121"/>
      <c r="N20" s="121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21"/>
      <c r="J21" s="121"/>
      <c r="K21" s="121"/>
      <c r="L21" s="121"/>
      <c r="M21" s="121"/>
      <c r="N21" s="121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21"/>
      <c r="J22" s="121"/>
      <c r="K22" s="121"/>
      <c r="L22" s="121"/>
      <c r="M22" s="121"/>
      <c r="N22" s="121"/>
    </row>
    <row r="23" spans="1:14" ht="24.75" customHeight="1" thickBot="1">
      <c r="A23" s="235" t="s">
        <v>80</v>
      </c>
      <c r="B23" s="236"/>
      <c r="C23" s="237"/>
      <c r="D23" s="226" t="s">
        <v>574</v>
      </c>
      <c r="E23" s="227"/>
      <c r="F23" s="227"/>
      <c r="G23" s="227"/>
      <c r="H23" s="227"/>
      <c r="I23" s="227"/>
      <c r="J23" s="227"/>
      <c r="K23" s="228"/>
      <c r="L23" s="241"/>
      <c r="M23" s="241"/>
      <c r="N23" s="241"/>
    </row>
    <row r="24" spans="1:14" ht="19.5" customHeight="1" thickBot="1">
      <c r="A24" s="211" t="s">
        <v>69</v>
      </c>
      <c r="B24" s="233"/>
      <c r="C24" s="234"/>
      <c r="D24" s="215" t="s">
        <v>10</v>
      </c>
      <c r="E24" s="216"/>
      <c r="F24" s="216"/>
      <c r="G24" s="216"/>
      <c r="H24" s="216"/>
      <c r="I24" s="216"/>
      <c r="J24" s="216"/>
      <c r="K24" s="208"/>
      <c r="L24" s="241"/>
      <c r="M24" s="241"/>
      <c r="N24" s="241"/>
    </row>
    <row r="25" spans="1:14" ht="13.5" thickBot="1">
      <c r="A25" s="223"/>
      <c r="B25" s="224"/>
      <c r="C25" s="225"/>
      <c r="D25" s="51"/>
      <c r="E25" s="51"/>
      <c r="F25" s="51"/>
      <c r="G25" s="51"/>
      <c r="H25" s="51"/>
      <c r="I25" s="51"/>
      <c r="J25" s="51"/>
      <c r="K25" s="52"/>
      <c r="L25" s="241"/>
      <c r="M25" s="241"/>
      <c r="N25" s="241"/>
    </row>
    <row r="26" spans="1:14" ht="13.5" thickBot="1">
      <c r="A26" s="198" t="s">
        <v>40</v>
      </c>
      <c r="B26" s="199"/>
      <c r="C26" s="199"/>
      <c r="D26" s="199"/>
      <c r="E26" s="200"/>
      <c r="F26" s="36" t="s">
        <v>41</v>
      </c>
      <c r="G26" s="37"/>
      <c r="H26" s="37"/>
      <c r="I26" s="37"/>
      <c r="J26" s="37"/>
      <c r="K26" s="53"/>
      <c r="L26" s="241"/>
      <c r="M26" s="241"/>
      <c r="N26" s="241"/>
    </row>
    <row r="27" spans="1:14" ht="9.75" customHeight="1" thickBot="1">
      <c r="A27" s="201">
        <v>1</v>
      </c>
      <c r="B27" s="202"/>
      <c r="C27" s="202"/>
      <c r="D27" s="202"/>
      <c r="E27" s="217"/>
      <c r="F27" s="54">
        <v>2</v>
      </c>
      <c r="G27" s="55"/>
      <c r="H27" s="55"/>
      <c r="I27" s="55"/>
      <c r="J27" s="55"/>
      <c r="K27" s="56"/>
      <c r="L27" s="241"/>
      <c r="M27" s="241"/>
      <c r="N27" s="241"/>
    </row>
    <row r="28" spans="1:14" ht="13.5" customHeight="1" thickBot="1">
      <c r="A28" s="214"/>
      <c r="B28" s="214"/>
      <c r="C28" s="214"/>
      <c r="D28" s="214"/>
      <c r="E28" s="214"/>
      <c r="F28" s="214"/>
      <c r="G28" s="214"/>
      <c r="H28" s="36"/>
      <c r="I28" s="37"/>
      <c r="J28" s="37"/>
      <c r="K28" s="53"/>
      <c r="L28" s="241"/>
      <c r="M28" s="241"/>
      <c r="N28" s="241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41"/>
      <c r="M29" s="241"/>
      <c r="N29" s="241"/>
    </row>
    <row r="30" spans="1:14" ht="18" customHeight="1" thickBot="1">
      <c r="A30" s="211" t="s">
        <v>70</v>
      </c>
      <c r="B30" s="218"/>
      <c r="C30" s="219"/>
      <c r="D30" s="215" t="s">
        <v>37</v>
      </c>
      <c r="E30" s="216"/>
      <c r="F30" s="216"/>
      <c r="G30" s="216"/>
      <c r="H30" s="216"/>
      <c r="I30" s="216"/>
      <c r="J30" s="216"/>
      <c r="K30" s="208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72</v>
      </c>
      <c r="M31" s="21"/>
      <c r="N31" s="22">
        <f ca="1">TODAY()</f>
        <v>43845</v>
      </c>
      <c r="O31" s="41"/>
    </row>
    <row r="32" spans="1:14" ht="16.5" customHeight="1" thickBot="1">
      <c r="A32" s="211" t="s">
        <v>69</v>
      </c>
      <c r="B32" s="212"/>
      <c r="C32" s="213"/>
      <c r="D32" s="215" t="s">
        <v>11</v>
      </c>
      <c r="E32" s="216"/>
      <c r="F32" s="216"/>
      <c r="G32" s="216"/>
      <c r="H32" s="216"/>
      <c r="I32" s="216"/>
      <c r="J32" s="216"/>
      <c r="K32" s="208"/>
      <c r="L32" s="20" t="s">
        <v>73</v>
      </c>
      <c r="M32" s="41"/>
      <c r="N32" s="61" t="str">
        <f>IF(D23=0," ",VLOOKUP(D23,Списки!A2:B87,2,0))&amp;IF(D23=0," "," r")</f>
        <v>155 r</v>
      </c>
    </row>
    <row r="34" ht="12.75">
      <c r="A34" s="194" t="s">
        <v>5</v>
      </c>
    </row>
    <row r="40" ht="12.75">
      <c r="M40" s="21"/>
    </row>
  </sheetData>
  <sheetProtection/>
  <mergeCells count="40">
    <mergeCell ref="L23:N29"/>
    <mergeCell ref="D2:L2"/>
    <mergeCell ref="D4:L5"/>
    <mergeCell ref="A9:C9"/>
    <mergeCell ref="D9:F9"/>
    <mergeCell ref="G9:H9"/>
    <mergeCell ref="K9:N9"/>
    <mergeCell ref="M6:N6"/>
    <mergeCell ref="A11:C11"/>
    <mergeCell ref="G17:H17"/>
    <mergeCell ref="A10:F10"/>
    <mergeCell ref="G10:H10"/>
    <mergeCell ref="A12:C12"/>
    <mergeCell ref="A15:C15"/>
    <mergeCell ref="A13:C13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D18:F19"/>
    <mergeCell ref="K11:N16"/>
    <mergeCell ref="A26:E26"/>
    <mergeCell ref="A27:E27"/>
    <mergeCell ref="A30:C30"/>
    <mergeCell ref="F28:G28"/>
    <mergeCell ref="G18:H19"/>
    <mergeCell ref="D11:F15"/>
    <mergeCell ref="G11:H15"/>
    <mergeCell ref="A16:F16"/>
    <mergeCell ref="A14:C14"/>
    <mergeCell ref="A32:C32"/>
    <mergeCell ref="A28:C28"/>
    <mergeCell ref="D28:E28"/>
    <mergeCell ref="D30:K30"/>
    <mergeCell ref="D32:K3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97"/>
      <c r="M1" s="297"/>
      <c r="N1" s="4"/>
      <c r="Q1" s="6"/>
    </row>
    <row r="2" spans="1:18" s="16" customFormat="1" ht="13.5" customHeight="1">
      <c r="A2" s="278" t="s">
        <v>47</v>
      </c>
      <c r="B2" s="278"/>
      <c r="C2" s="278"/>
      <c r="D2" s="278"/>
      <c r="E2" s="90"/>
      <c r="F2" s="100" t="str">
        <f>IF('Титул ф.9'!D23=0," ",'Титул ф.9'!D23)</f>
        <v>Ульяновский областной суд </v>
      </c>
      <c r="G2" s="101"/>
      <c r="H2" s="101"/>
      <c r="I2" s="101"/>
      <c r="J2" s="102"/>
      <c r="K2" s="86"/>
      <c r="L2" s="86"/>
      <c r="M2" s="3"/>
      <c r="N2" s="3"/>
      <c r="O2" s="268" t="s">
        <v>56</v>
      </c>
      <c r="P2" s="268"/>
      <c r="Q2" s="5"/>
      <c r="R2" s="5"/>
    </row>
    <row r="3" spans="4:17" s="23" customFormat="1" ht="38.25" customHeight="1">
      <c r="D3" s="85"/>
      <c r="E3" s="85"/>
      <c r="F3" s="110" t="s">
        <v>48</v>
      </c>
      <c r="G3" s="105"/>
      <c r="H3" s="281" t="s">
        <v>499</v>
      </c>
      <c r="I3" s="282"/>
      <c r="J3" s="283"/>
      <c r="K3" s="107"/>
      <c r="L3" s="107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0" t="s">
        <v>50</v>
      </c>
      <c r="G4" s="106"/>
      <c r="H4" s="103" t="s">
        <v>79</v>
      </c>
      <c r="I4" s="104"/>
      <c r="J4" s="109"/>
      <c r="K4" s="108"/>
      <c r="L4" s="108"/>
      <c r="M4" s="25"/>
      <c r="N4" s="24"/>
      <c r="O4" s="24"/>
      <c r="P4" s="24"/>
    </row>
    <row r="5" spans="1:16" s="24" customFormat="1" ht="51" customHeight="1">
      <c r="A5" s="259" t="s">
        <v>82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6" s="24" customFormat="1" ht="20.25" customHeight="1">
      <c r="A6" s="260" t="s">
        <v>119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9" s="26" customFormat="1" ht="40.5" customHeight="1">
      <c r="A7" s="291" t="s">
        <v>136</v>
      </c>
      <c r="B7" s="292"/>
      <c r="C7" s="295" t="s">
        <v>55</v>
      </c>
      <c r="D7" s="269" t="s">
        <v>181</v>
      </c>
      <c r="E7" s="269" t="s">
        <v>189</v>
      </c>
      <c r="F7" s="288" t="s">
        <v>182</v>
      </c>
      <c r="G7" s="269" t="s">
        <v>186</v>
      </c>
      <c r="H7" s="284" t="s">
        <v>110</v>
      </c>
      <c r="I7" s="284"/>
      <c r="J7" s="284"/>
      <c r="K7" s="270" t="s">
        <v>188</v>
      </c>
      <c r="L7" s="290" t="s">
        <v>117</v>
      </c>
      <c r="M7" s="290"/>
      <c r="N7" s="288" t="s">
        <v>187</v>
      </c>
      <c r="O7" s="272" t="s">
        <v>116</v>
      </c>
      <c r="P7" s="272"/>
      <c r="Q7" s="74"/>
      <c r="R7" s="74"/>
      <c r="S7" s="74"/>
    </row>
    <row r="8" spans="1:20" s="26" customFormat="1" ht="188.25" customHeight="1">
      <c r="A8" s="293"/>
      <c r="B8" s="294"/>
      <c r="C8" s="296"/>
      <c r="D8" s="269"/>
      <c r="E8" s="269"/>
      <c r="F8" s="289"/>
      <c r="G8" s="269"/>
      <c r="H8" s="123" t="s">
        <v>185</v>
      </c>
      <c r="I8" s="123" t="s">
        <v>137</v>
      </c>
      <c r="J8" s="123" t="s">
        <v>71</v>
      </c>
      <c r="K8" s="271"/>
      <c r="L8" s="123" t="s">
        <v>138</v>
      </c>
      <c r="M8" s="123" t="s">
        <v>194</v>
      </c>
      <c r="N8" s="289"/>
      <c r="O8" s="123" t="s">
        <v>139</v>
      </c>
      <c r="P8" s="123" t="s">
        <v>195</v>
      </c>
      <c r="Q8" s="74"/>
      <c r="R8" s="74"/>
      <c r="S8" s="74"/>
      <c r="T8" s="30"/>
    </row>
    <row r="9" spans="1:20" s="26" customFormat="1" ht="12.75" customHeight="1">
      <c r="A9" s="261" t="s">
        <v>58</v>
      </c>
      <c r="B9" s="261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62" t="s">
        <v>118</v>
      </c>
      <c r="B10" s="262"/>
      <c r="C10" s="83">
        <v>1</v>
      </c>
      <c r="D10" s="114">
        <v>119</v>
      </c>
      <c r="E10" s="114">
        <v>661</v>
      </c>
      <c r="F10" s="120"/>
      <c r="G10" s="114">
        <v>2</v>
      </c>
      <c r="H10" s="114">
        <v>768</v>
      </c>
      <c r="I10" s="114">
        <v>10</v>
      </c>
      <c r="J10" s="114">
        <v>778</v>
      </c>
      <c r="K10" s="120"/>
      <c r="L10" s="114">
        <v>723</v>
      </c>
      <c r="M10" s="114"/>
      <c r="N10" s="114"/>
      <c r="O10" s="62">
        <v>274850</v>
      </c>
      <c r="P10" s="114"/>
      <c r="Q10" s="74"/>
      <c r="R10" s="74"/>
      <c r="S10" s="74"/>
      <c r="T10" s="30"/>
    </row>
    <row r="11" spans="1:20" s="26" customFormat="1" ht="36.75" customHeight="1">
      <c r="A11" s="263" t="s">
        <v>105</v>
      </c>
      <c r="B11" s="124" t="s">
        <v>106</v>
      </c>
      <c r="C11" s="83">
        <v>2</v>
      </c>
      <c r="D11" s="114">
        <v>105</v>
      </c>
      <c r="E11" s="114">
        <v>570</v>
      </c>
      <c r="F11" s="120"/>
      <c r="G11" s="114">
        <v>2</v>
      </c>
      <c r="H11" s="114">
        <v>664</v>
      </c>
      <c r="I11" s="114">
        <v>9</v>
      </c>
      <c r="J11" s="114">
        <v>673</v>
      </c>
      <c r="K11" s="120"/>
      <c r="L11" s="114">
        <v>627</v>
      </c>
      <c r="M11" s="114"/>
      <c r="N11" s="114"/>
      <c r="O11" s="62">
        <v>246050</v>
      </c>
      <c r="P11" s="114"/>
      <c r="Q11" s="84"/>
      <c r="R11" s="84"/>
      <c r="S11" s="84"/>
      <c r="T11" s="84"/>
    </row>
    <row r="12" spans="1:20" s="26" customFormat="1" ht="36.75" customHeight="1">
      <c r="A12" s="264"/>
      <c r="B12" s="124" t="s">
        <v>107</v>
      </c>
      <c r="C12" s="83">
        <v>3</v>
      </c>
      <c r="D12" s="114">
        <v>14</v>
      </c>
      <c r="E12" s="114">
        <v>91</v>
      </c>
      <c r="F12" s="120"/>
      <c r="G12" s="114"/>
      <c r="H12" s="114">
        <v>104</v>
      </c>
      <c r="I12" s="114">
        <v>1</v>
      </c>
      <c r="J12" s="114">
        <v>105</v>
      </c>
      <c r="K12" s="120"/>
      <c r="L12" s="114">
        <v>96</v>
      </c>
      <c r="M12" s="114"/>
      <c r="N12" s="114"/>
      <c r="O12" s="62">
        <v>28800</v>
      </c>
      <c r="P12" s="114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59" t="s">
        <v>83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</row>
    <row r="16" spans="1:16" s="26" customFormat="1" ht="30" customHeight="1">
      <c r="A16" s="260" t="s">
        <v>221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20" s="26" customFormat="1" ht="33.75" customHeight="1">
      <c r="A17" s="276" t="s">
        <v>57</v>
      </c>
      <c r="B17" s="276"/>
      <c r="C17" s="277" t="s">
        <v>55</v>
      </c>
      <c r="D17" s="269" t="s">
        <v>184</v>
      </c>
      <c r="E17" s="269" t="s">
        <v>111</v>
      </c>
      <c r="F17" s="272" t="s">
        <v>112</v>
      </c>
      <c r="G17" s="272"/>
      <c r="H17" s="272"/>
      <c r="I17" s="272"/>
      <c r="J17" s="272"/>
      <c r="K17" s="269" t="s">
        <v>140</v>
      </c>
      <c r="L17" s="285" t="s">
        <v>141</v>
      </c>
      <c r="M17" s="285" t="s">
        <v>142</v>
      </c>
      <c r="N17" s="285" t="s">
        <v>143</v>
      </c>
      <c r="O17" s="273" t="s">
        <v>144</v>
      </c>
      <c r="P17" s="273"/>
      <c r="Q17" s="71"/>
      <c r="R17" s="72"/>
      <c r="S17" s="72"/>
      <c r="T17" s="72"/>
    </row>
    <row r="18" spans="1:20" s="26" customFormat="1" ht="30" customHeight="1">
      <c r="A18" s="276"/>
      <c r="B18" s="276"/>
      <c r="C18" s="277"/>
      <c r="D18" s="269"/>
      <c r="E18" s="269"/>
      <c r="F18" s="298" t="s">
        <v>51</v>
      </c>
      <c r="G18" s="298"/>
      <c r="H18" s="298" t="s">
        <v>52</v>
      </c>
      <c r="I18" s="298"/>
      <c r="J18" s="279" t="s">
        <v>53</v>
      </c>
      <c r="K18" s="269"/>
      <c r="L18" s="286"/>
      <c r="M18" s="286"/>
      <c r="N18" s="286"/>
      <c r="O18" s="273"/>
      <c r="P18" s="273"/>
      <c r="Q18" s="71"/>
      <c r="R18" s="72"/>
      <c r="S18" s="72"/>
      <c r="T18" s="72"/>
    </row>
    <row r="19" spans="1:20" s="26" customFormat="1" ht="141" customHeight="1">
      <c r="A19" s="276"/>
      <c r="B19" s="276"/>
      <c r="C19" s="277"/>
      <c r="D19" s="269"/>
      <c r="E19" s="269"/>
      <c r="F19" s="123" t="s">
        <v>145</v>
      </c>
      <c r="G19" s="123" t="s">
        <v>54</v>
      </c>
      <c r="H19" s="123" t="s">
        <v>145</v>
      </c>
      <c r="I19" s="123" t="s">
        <v>54</v>
      </c>
      <c r="J19" s="280"/>
      <c r="K19" s="269"/>
      <c r="L19" s="287"/>
      <c r="M19" s="287"/>
      <c r="N19" s="287"/>
      <c r="O19" s="131" t="s">
        <v>84</v>
      </c>
      <c r="P19" s="130" t="s">
        <v>183</v>
      </c>
      <c r="Q19" s="71"/>
      <c r="R19" s="72"/>
      <c r="S19" s="72"/>
      <c r="T19" s="72"/>
    </row>
    <row r="20" spans="1:16" s="111" customFormat="1" ht="15.75" customHeight="1">
      <c r="A20" s="274" t="s">
        <v>58</v>
      </c>
      <c r="B20" s="275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67" t="s">
        <v>113</v>
      </c>
      <c r="B21" s="267"/>
      <c r="C21" s="29">
        <v>1</v>
      </c>
      <c r="D21" s="114">
        <v>1</v>
      </c>
      <c r="E21" s="114">
        <v>10</v>
      </c>
      <c r="F21" s="114"/>
      <c r="G21" s="114"/>
      <c r="H21" s="114">
        <v>11</v>
      </c>
      <c r="I21" s="114"/>
      <c r="J21" s="114">
        <v>11</v>
      </c>
      <c r="K21" s="114"/>
      <c r="L21" s="114"/>
      <c r="M21" s="114"/>
      <c r="N21" s="114"/>
      <c r="O21" s="114">
        <v>1</v>
      </c>
      <c r="P21" s="114">
        <v>1</v>
      </c>
    </row>
    <row r="22" spans="1:16" s="26" customFormat="1" ht="24" customHeight="1">
      <c r="A22" s="265" t="s">
        <v>108</v>
      </c>
      <c r="B22" s="266"/>
      <c r="C22" s="29">
        <v>2</v>
      </c>
      <c r="D22" s="114">
        <v>1</v>
      </c>
      <c r="E22" s="114">
        <v>9</v>
      </c>
      <c r="F22" s="114"/>
      <c r="G22" s="114"/>
      <c r="H22" s="114">
        <v>10</v>
      </c>
      <c r="I22" s="114"/>
      <c r="J22" s="114">
        <v>10</v>
      </c>
      <c r="K22" s="114"/>
      <c r="L22" s="114"/>
      <c r="M22" s="114"/>
      <c r="N22" s="114"/>
      <c r="O22" s="114"/>
      <c r="P22" s="114"/>
    </row>
    <row r="23" spans="1:16" s="26" customFormat="1" ht="24" customHeight="1">
      <c r="A23" s="256" t="s">
        <v>105</v>
      </c>
      <c r="B23" s="112" t="s">
        <v>59</v>
      </c>
      <c r="C23" s="29">
        <v>3</v>
      </c>
      <c r="D23" s="114"/>
      <c r="E23" s="114">
        <v>8</v>
      </c>
      <c r="F23" s="114"/>
      <c r="G23" s="114"/>
      <c r="H23" s="114">
        <v>8</v>
      </c>
      <c r="I23" s="114"/>
      <c r="J23" s="114">
        <v>8</v>
      </c>
      <c r="K23" s="114"/>
      <c r="L23" s="114"/>
      <c r="M23" s="114"/>
      <c r="N23" s="114"/>
      <c r="O23" s="114"/>
      <c r="P23" s="114"/>
    </row>
    <row r="24" spans="1:16" s="24" customFormat="1" ht="33" customHeight="1">
      <c r="A24" s="257"/>
      <c r="B24" s="112" t="s">
        <v>60</v>
      </c>
      <c r="C24" s="29">
        <v>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24" customFormat="1" ht="33" customHeight="1">
      <c r="A25" s="257"/>
      <c r="B25" s="113" t="s">
        <v>61</v>
      </c>
      <c r="C25" s="29">
        <v>5</v>
      </c>
      <c r="D25" s="114">
        <v>1</v>
      </c>
      <c r="E25" s="114">
        <v>1</v>
      </c>
      <c r="F25" s="114"/>
      <c r="G25" s="114"/>
      <c r="H25" s="114">
        <v>2</v>
      </c>
      <c r="I25" s="114"/>
      <c r="J25" s="114">
        <v>2</v>
      </c>
      <c r="K25" s="114"/>
      <c r="L25" s="114"/>
      <c r="M25" s="114"/>
      <c r="N25" s="114"/>
      <c r="O25" s="114"/>
      <c r="P25" s="114"/>
    </row>
    <row r="26" spans="1:16" s="24" customFormat="1" ht="70.5" customHeight="1">
      <c r="A26" s="258"/>
      <c r="B26" s="113" t="s">
        <v>261</v>
      </c>
      <c r="C26" s="29">
        <v>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s="26" customFormat="1" ht="26.25" customHeight="1">
      <c r="A27" s="265" t="s">
        <v>192</v>
      </c>
      <c r="B27" s="266"/>
      <c r="C27" s="29">
        <v>7</v>
      </c>
      <c r="D27" s="114"/>
      <c r="E27" s="114">
        <v>1</v>
      </c>
      <c r="F27" s="114"/>
      <c r="G27" s="114"/>
      <c r="H27" s="114">
        <v>1</v>
      </c>
      <c r="I27" s="114"/>
      <c r="J27" s="114">
        <v>1</v>
      </c>
      <c r="K27" s="114"/>
      <c r="L27" s="114"/>
      <c r="M27" s="114"/>
      <c r="N27" s="114"/>
      <c r="O27" s="114">
        <v>1</v>
      </c>
      <c r="P27" s="114">
        <v>1</v>
      </c>
    </row>
    <row r="28" spans="1:16" s="26" customFormat="1" ht="25.5" customHeight="1">
      <c r="A28" s="256" t="s">
        <v>105</v>
      </c>
      <c r="B28" s="112" t="s">
        <v>59</v>
      </c>
      <c r="C28" s="29">
        <v>8</v>
      </c>
      <c r="D28" s="114"/>
      <c r="E28" s="114">
        <v>1</v>
      </c>
      <c r="F28" s="114"/>
      <c r="G28" s="114"/>
      <c r="H28" s="114">
        <v>1</v>
      </c>
      <c r="I28" s="114"/>
      <c r="J28" s="114">
        <v>1</v>
      </c>
      <c r="K28" s="114"/>
      <c r="L28" s="114"/>
      <c r="M28" s="114"/>
      <c r="N28" s="114"/>
      <c r="O28" s="114">
        <v>1</v>
      </c>
      <c r="P28" s="114">
        <v>1</v>
      </c>
    </row>
    <row r="29" spans="1:16" s="24" customFormat="1" ht="34.5" customHeight="1">
      <c r="A29" s="257"/>
      <c r="B29" s="112" t="s">
        <v>60</v>
      </c>
      <c r="C29" s="29">
        <v>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24" customFormat="1" ht="33" customHeight="1">
      <c r="A30" s="257"/>
      <c r="B30" s="113" t="s">
        <v>61</v>
      </c>
      <c r="C30" s="29">
        <v>10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s="24" customFormat="1" ht="72.75" customHeight="1">
      <c r="A31" s="258"/>
      <c r="B31" s="113" t="s">
        <v>262</v>
      </c>
      <c r="C31" s="29">
        <v>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3" ht="12.75">
      <c r="A33" s="20" t="s">
        <v>101</v>
      </c>
    </row>
  </sheetData>
  <sheetProtection/>
  <mergeCells count="41">
    <mergeCell ref="L1:M1"/>
    <mergeCell ref="L17:L19"/>
    <mergeCell ref="F18:G18"/>
    <mergeCell ref="H18:I18"/>
    <mergeCell ref="F7:F8"/>
    <mergeCell ref="N17:N19"/>
    <mergeCell ref="N7:N8"/>
    <mergeCell ref="L7:M7"/>
    <mergeCell ref="A7:B8"/>
    <mergeCell ref="C7:C8"/>
    <mergeCell ref="M17:M19"/>
    <mergeCell ref="A2:D2"/>
    <mergeCell ref="K17:K19"/>
    <mergeCell ref="J18:J19"/>
    <mergeCell ref="H3:J3"/>
    <mergeCell ref="G7:G8"/>
    <mergeCell ref="H7:J7"/>
    <mergeCell ref="A20:B20"/>
    <mergeCell ref="A17:B19"/>
    <mergeCell ref="C17:C19"/>
    <mergeCell ref="F17:J17"/>
    <mergeCell ref="A21:B21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G22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47</v>
      </c>
      <c r="B2" s="92"/>
      <c r="C2" s="92"/>
      <c r="D2" s="92"/>
      <c r="E2" s="138"/>
      <c r="F2" s="138"/>
      <c r="G2" s="138"/>
      <c r="H2" s="138"/>
      <c r="I2" s="133" t="str">
        <f>IF('Титул ф.9'!D23=0," ",'Титул ф.9'!D23)</f>
        <v>Ульяновский областной суд </v>
      </c>
      <c r="J2" s="134"/>
      <c r="K2" s="134"/>
      <c r="L2" s="139"/>
      <c r="M2" s="139"/>
      <c r="N2" s="139"/>
      <c r="O2" s="139"/>
      <c r="P2" s="139"/>
      <c r="Q2" s="139"/>
      <c r="R2" s="140"/>
      <c r="S2" s="141"/>
      <c r="T2" s="5"/>
    </row>
    <row r="3" spans="1:31" s="26" customFormat="1" ht="69.75" customHeight="1">
      <c r="A3" s="327" t="s">
        <v>172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8" s="26" customFormat="1" ht="39" customHeight="1">
      <c r="A4" s="392" t="s">
        <v>205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</row>
    <row r="5" spans="1:38" s="28" customFormat="1" ht="136.5" customHeight="1">
      <c r="A5" s="363" t="s">
        <v>18</v>
      </c>
      <c r="B5" s="364"/>
      <c r="C5" s="364"/>
      <c r="D5" s="367" t="s">
        <v>55</v>
      </c>
      <c r="E5" s="328" t="s">
        <v>114</v>
      </c>
      <c r="F5" s="329"/>
      <c r="G5" s="329"/>
      <c r="H5" s="329"/>
      <c r="I5" s="330"/>
      <c r="J5" s="357" t="s">
        <v>146</v>
      </c>
      <c r="K5" s="358" t="s">
        <v>197</v>
      </c>
      <c r="L5" s="359"/>
      <c r="M5" s="376" t="s">
        <v>217</v>
      </c>
      <c r="N5" s="376"/>
      <c r="O5" s="376"/>
      <c r="P5" s="376"/>
      <c r="Q5" s="376"/>
      <c r="R5" s="376"/>
      <c r="S5" s="357" t="s">
        <v>222</v>
      </c>
      <c r="T5" s="377" t="s">
        <v>215</v>
      </c>
      <c r="U5" s="378"/>
      <c r="V5" s="379" t="s">
        <v>731</v>
      </c>
      <c r="W5" s="379"/>
      <c r="X5" s="379"/>
      <c r="Y5" s="379"/>
      <c r="Z5" s="379"/>
      <c r="AA5" s="379"/>
      <c r="AB5" s="379"/>
      <c r="AC5" s="377" t="s">
        <v>115</v>
      </c>
      <c r="AD5" s="378"/>
      <c r="AE5" s="385" t="s">
        <v>198</v>
      </c>
      <c r="AF5" s="398" t="s">
        <v>199</v>
      </c>
      <c r="AG5" s="399"/>
      <c r="AH5" s="399"/>
      <c r="AI5" s="399"/>
      <c r="AJ5" s="388" t="s">
        <v>147</v>
      </c>
      <c r="AK5" s="380" t="s">
        <v>216</v>
      </c>
      <c r="AL5" s="381" t="s">
        <v>200</v>
      </c>
    </row>
    <row r="6" spans="1:38" s="28" customFormat="1" ht="221.25" customHeight="1">
      <c r="A6" s="365"/>
      <c r="B6" s="366"/>
      <c r="C6" s="366"/>
      <c r="D6" s="367"/>
      <c r="E6" s="167" t="s">
        <v>148</v>
      </c>
      <c r="F6" s="167" t="s">
        <v>149</v>
      </c>
      <c r="G6" s="167" t="s">
        <v>150</v>
      </c>
      <c r="H6" s="167" t="s">
        <v>151</v>
      </c>
      <c r="I6" s="167" t="s">
        <v>77</v>
      </c>
      <c r="J6" s="357"/>
      <c r="K6" s="167" t="s">
        <v>201</v>
      </c>
      <c r="L6" s="167" t="s">
        <v>202</v>
      </c>
      <c r="M6" s="168" t="s">
        <v>21</v>
      </c>
      <c r="N6" s="168" t="s">
        <v>149</v>
      </c>
      <c r="O6" s="168" t="s">
        <v>150</v>
      </c>
      <c r="P6" s="168" t="s">
        <v>148</v>
      </c>
      <c r="Q6" s="167" t="s">
        <v>102</v>
      </c>
      <c r="R6" s="167" t="s">
        <v>77</v>
      </c>
      <c r="S6" s="357"/>
      <c r="T6" s="168" t="s">
        <v>177</v>
      </c>
      <c r="U6" s="168" t="s">
        <v>178</v>
      </c>
      <c r="V6" s="168" t="s">
        <v>21</v>
      </c>
      <c r="W6" s="168" t="s">
        <v>149</v>
      </c>
      <c r="X6" s="168" t="s">
        <v>150</v>
      </c>
      <c r="Y6" s="168" t="s">
        <v>148</v>
      </c>
      <c r="Z6" s="168" t="s">
        <v>102</v>
      </c>
      <c r="AA6" s="168" t="s">
        <v>152</v>
      </c>
      <c r="AB6" s="167" t="s">
        <v>77</v>
      </c>
      <c r="AC6" s="169" t="s">
        <v>214</v>
      </c>
      <c r="AD6" s="169" t="s">
        <v>180</v>
      </c>
      <c r="AE6" s="386"/>
      <c r="AF6" s="164" t="s">
        <v>254</v>
      </c>
      <c r="AG6" s="164" t="s">
        <v>255</v>
      </c>
      <c r="AH6" s="164" t="s">
        <v>256</v>
      </c>
      <c r="AI6" s="164" t="s">
        <v>257</v>
      </c>
      <c r="AJ6" s="388"/>
      <c r="AK6" s="380"/>
      <c r="AL6" s="381"/>
    </row>
    <row r="7" spans="1:38" s="115" customFormat="1" ht="15" customHeight="1">
      <c r="A7" s="371" t="s">
        <v>58</v>
      </c>
      <c r="B7" s="372"/>
      <c r="C7" s="372"/>
      <c r="D7" s="156"/>
      <c r="E7" s="162">
        <v>1</v>
      </c>
      <c r="F7" s="162">
        <v>2</v>
      </c>
      <c r="G7" s="162">
        <v>3</v>
      </c>
      <c r="H7" s="162">
        <v>4</v>
      </c>
      <c r="I7" s="162">
        <v>5</v>
      </c>
      <c r="J7" s="162">
        <v>6</v>
      </c>
      <c r="K7" s="162">
        <v>7</v>
      </c>
      <c r="L7" s="162">
        <v>8</v>
      </c>
      <c r="M7" s="162">
        <v>9</v>
      </c>
      <c r="N7" s="162">
        <v>10</v>
      </c>
      <c r="O7" s="162">
        <v>11</v>
      </c>
      <c r="P7" s="162">
        <v>12</v>
      </c>
      <c r="Q7" s="162">
        <v>13</v>
      </c>
      <c r="R7" s="162">
        <v>14</v>
      </c>
      <c r="S7" s="162">
        <v>15</v>
      </c>
      <c r="T7" s="162">
        <v>16</v>
      </c>
      <c r="U7" s="162">
        <v>17</v>
      </c>
      <c r="V7" s="162">
        <v>18</v>
      </c>
      <c r="W7" s="162">
        <v>19</v>
      </c>
      <c r="X7" s="162">
        <v>20</v>
      </c>
      <c r="Y7" s="162">
        <v>21</v>
      </c>
      <c r="Z7" s="162">
        <v>22</v>
      </c>
      <c r="AA7" s="162">
        <v>23</v>
      </c>
      <c r="AB7" s="162">
        <v>24</v>
      </c>
      <c r="AC7" s="162">
        <v>25</v>
      </c>
      <c r="AD7" s="162">
        <v>26</v>
      </c>
      <c r="AE7" s="162">
        <v>27</v>
      </c>
      <c r="AF7" s="162">
        <v>28</v>
      </c>
      <c r="AG7" s="162">
        <v>29</v>
      </c>
      <c r="AH7" s="162">
        <v>30</v>
      </c>
      <c r="AI7" s="162">
        <v>31</v>
      </c>
      <c r="AJ7" s="162">
        <v>32</v>
      </c>
      <c r="AK7" s="162">
        <v>33</v>
      </c>
      <c r="AL7" s="162">
        <v>34</v>
      </c>
    </row>
    <row r="8" spans="1:38" s="24" customFormat="1" ht="45" customHeight="1">
      <c r="A8" s="373" t="s">
        <v>103</v>
      </c>
      <c r="B8" s="368" t="s">
        <v>203</v>
      </c>
      <c r="C8" s="369"/>
      <c r="D8" s="157">
        <v>1</v>
      </c>
      <c r="E8" s="114">
        <v>2</v>
      </c>
      <c r="F8" s="114"/>
      <c r="G8" s="114"/>
      <c r="H8" s="114"/>
      <c r="I8" s="114">
        <v>2</v>
      </c>
      <c r="J8" s="114"/>
      <c r="K8" s="114"/>
      <c r="L8" s="11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14">
        <v>1</v>
      </c>
      <c r="AF8" s="159"/>
      <c r="AG8" s="159"/>
      <c r="AH8" s="159"/>
      <c r="AI8" s="159"/>
      <c r="AJ8" s="114">
        <v>3</v>
      </c>
      <c r="AK8" s="114"/>
      <c r="AL8" s="114"/>
    </row>
    <row r="9" spans="1:38" s="24" customFormat="1" ht="45" customHeight="1">
      <c r="A9" s="374"/>
      <c r="B9" s="370" t="s">
        <v>49</v>
      </c>
      <c r="C9" s="160" t="s">
        <v>495</v>
      </c>
      <c r="D9" s="157">
        <v>2</v>
      </c>
      <c r="E9" s="114">
        <v>2</v>
      </c>
      <c r="F9" s="114"/>
      <c r="G9" s="114"/>
      <c r="H9" s="114"/>
      <c r="I9" s="114">
        <v>2</v>
      </c>
      <c r="J9" s="114"/>
      <c r="K9" s="114"/>
      <c r="L9" s="114"/>
      <c r="M9" s="114"/>
      <c r="N9" s="114"/>
      <c r="O9" s="114"/>
      <c r="P9" s="114">
        <v>7</v>
      </c>
      <c r="Q9" s="114"/>
      <c r="R9" s="114">
        <v>7</v>
      </c>
      <c r="S9" s="114"/>
      <c r="T9" s="114"/>
      <c r="U9" s="114"/>
      <c r="V9" s="158"/>
      <c r="W9" s="158"/>
      <c r="X9" s="158"/>
      <c r="Y9" s="158"/>
      <c r="Z9" s="158"/>
      <c r="AA9" s="158"/>
      <c r="AB9" s="158"/>
      <c r="AC9" s="158"/>
      <c r="AD9" s="158"/>
      <c r="AE9" s="114">
        <v>1</v>
      </c>
      <c r="AF9" s="114"/>
      <c r="AG9" s="114"/>
      <c r="AH9" s="159"/>
      <c r="AI9" s="159"/>
      <c r="AJ9" s="114">
        <v>10</v>
      </c>
      <c r="AK9" s="114"/>
      <c r="AL9" s="114"/>
    </row>
    <row r="10" spans="1:38" s="24" customFormat="1" ht="79.5" customHeight="1">
      <c r="A10" s="374"/>
      <c r="B10" s="370"/>
      <c r="C10" s="195" t="s">
        <v>7</v>
      </c>
      <c r="D10" s="157">
        <v>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58"/>
      <c r="AD10" s="158"/>
      <c r="AE10" s="137"/>
      <c r="AF10" s="158"/>
      <c r="AG10" s="158"/>
      <c r="AH10" s="158"/>
      <c r="AI10" s="158"/>
      <c r="AJ10" s="158"/>
      <c r="AK10" s="161"/>
      <c r="AL10" s="161"/>
    </row>
    <row r="11" spans="1:38" s="24" customFormat="1" ht="49.5" customHeight="1">
      <c r="A11" s="375"/>
      <c r="B11" s="370"/>
      <c r="C11" s="193" t="s">
        <v>8</v>
      </c>
      <c r="D11" s="157">
        <v>4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58"/>
      <c r="AG11" s="158"/>
      <c r="AH11" s="158"/>
      <c r="AI11" s="158"/>
      <c r="AJ11" s="158"/>
      <c r="AK11" s="161"/>
      <c r="AL11" s="161"/>
    </row>
    <row r="12" spans="1:38" s="24" customFormat="1" ht="45" customHeight="1">
      <c r="A12" s="319" t="s">
        <v>104</v>
      </c>
      <c r="B12" s="368" t="s">
        <v>204</v>
      </c>
      <c r="C12" s="369"/>
      <c r="D12" s="157">
        <v>5</v>
      </c>
      <c r="E12" s="114"/>
      <c r="F12" s="114"/>
      <c r="G12" s="114"/>
      <c r="H12" s="114"/>
      <c r="I12" s="114"/>
      <c r="J12" s="114"/>
      <c r="K12" s="114"/>
      <c r="L12" s="114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14"/>
      <c r="AF12" s="159"/>
      <c r="AG12" s="159"/>
      <c r="AH12" s="159"/>
      <c r="AI12" s="159"/>
      <c r="AJ12" s="114"/>
      <c r="AK12" s="114"/>
      <c r="AL12" s="114"/>
    </row>
    <row r="13" spans="1:38" s="24" customFormat="1" ht="45" customHeight="1">
      <c r="A13" s="320"/>
      <c r="B13" s="370" t="s">
        <v>49</v>
      </c>
      <c r="C13" s="160" t="s">
        <v>495</v>
      </c>
      <c r="D13" s="157">
        <v>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>
        <v>1</v>
      </c>
      <c r="Q13" s="114"/>
      <c r="R13" s="114">
        <v>1</v>
      </c>
      <c r="S13" s="114"/>
      <c r="T13" s="114"/>
      <c r="U13" s="114"/>
      <c r="V13" s="158"/>
      <c r="W13" s="158"/>
      <c r="X13" s="158"/>
      <c r="Y13" s="158"/>
      <c r="Z13" s="158"/>
      <c r="AA13" s="158"/>
      <c r="AB13" s="158"/>
      <c r="AC13" s="158"/>
      <c r="AD13" s="158"/>
      <c r="AE13" s="114"/>
      <c r="AF13" s="114"/>
      <c r="AG13" s="114"/>
      <c r="AH13" s="159"/>
      <c r="AI13" s="159"/>
      <c r="AJ13" s="114">
        <v>1</v>
      </c>
      <c r="AK13" s="114"/>
      <c r="AL13" s="114"/>
    </row>
    <row r="14" spans="1:38" s="24" customFormat="1" ht="88.5" customHeight="1">
      <c r="A14" s="320"/>
      <c r="B14" s="370"/>
      <c r="C14" s="195" t="s">
        <v>7</v>
      </c>
      <c r="D14" s="157">
        <v>7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58"/>
      <c r="AD14" s="158"/>
      <c r="AE14" s="137"/>
      <c r="AF14" s="158"/>
      <c r="AG14" s="158"/>
      <c r="AH14" s="158"/>
      <c r="AI14" s="158"/>
      <c r="AJ14" s="158"/>
      <c r="AK14" s="161"/>
      <c r="AL14" s="161"/>
    </row>
    <row r="15" spans="1:38" s="24" customFormat="1" ht="51" customHeight="1">
      <c r="A15" s="321"/>
      <c r="B15" s="370"/>
      <c r="C15" s="193" t="s">
        <v>8</v>
      </c>
      <c r="D15" s="157">
        <v>8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58"/>
      <c r="AG15" s="158"/>
      <c r="AH15" s="158"/>
      <c r="AI15" s="158"/>
      <c r="AJ15" s="158"/>
      <c r="AK15" s="161"/>
      <c r="AL15" s="161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394" t="s">
        <v>220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</row>
    <row r="20" spans="1:37" ht="42.75" customHeight="1">
      <c r="A20" s="393" t="s">
        <v>209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</row>
    <row r="21" spans="1:37" ht="136.5" customHeight="1">
      <c r="A21" s="323" t="s">
        <v>109</v>
      </c>
      <c r="B21" s="323"/>
      <c r="C21" s="323"/>
      <c r="D21" s="360" t="s">
        <v>55</v>
      </c>
      <c r="E21" s="335" t="s">
        <v>4</v>
      </c>
      <c r="F21" s="328" t="s">
        <v>114</v>
      </c>
      <c r="G21" s="329"/>
      <c r="H21" s="329"/>
      <c r="I21" s="329"/>
      <c r="J21" s="330"/>
      <c r="K21" s="338" t="s">
        <v>156</v>
      </c>
      <c r="L21" s="333" t="s">
        <v>258</v>
      </c>
      <c r="M21" s="334"/>
      <c r="N21" s="334"/>
      <c r="O21" s="334"/>
      <c r="P21" s="334"/>
      <c r="Q21" s="334"/>
      <c r="R21" s="338" t="s">
        <v>259</v>
      </c>
      <c r="S21" s="349" t="s">
        <v>260</v>
      </c>
      <c r="T21" s="350"/>
      <c r="U21" s="379" t="s">
        <v>731</v>
      </c>
      <c r="V21" s="379"/>
      <c r="W21" s="379"/>
      <c r="X21" s="379"/>
      <c r="Y21" s="379"/>
      <c r="Z21" s="379"/>
      <c r="AA21" s="379"/>
      <c r="AB21" s="299" t="s">
        <v>115</v>
      </c>
      <c r="AC21" s="300"/>
      <c r="AD21" s="387" t="s">
        <v>210</v>
      </c>
      <c r="AE21" s="388" t="s">
        <v>147</v>
      </c>
      <c r="AF21" s="380" t="s">
        <v>157</v>
      </c>
      <c r="AG21" s="382" t="s">
        <v>206</v>
      </c>
      <c r="AH21" s="383"/>
      <c r="AI21" s="383"/>
      <c r="AJ21" s="384" t="s">
        <v>158</v>
      </c>
      <c r="AK21" s="384"/>
    </row>
    <row r="22" spans="1:37" ht="35.25" customHeight="1">
      <c r="A22" s="323"/>
      <c r="B22" s="323"/>
      <c r="C22" s="323"/>
      <c r="D22" s="361"/>
      <c r="E22" s="336"/>
      <c r="F22" s="331" t="s">
        <v>148</v>
      </c>
      <c r="G22" s="331" t="s">
        <v>149</v>
      </c>
      <c r="H22" s="331" t="s">
        <v>150</v>
      </c>
      <c r="I22" s="331" t="s">
        <v>151</v>
      </c>
      <c r="J22" s="331" t="s">
        <v>62</v>
      </c>
      <c r="K22" s="339"/>
      <c r="L22" s="331" t="s">
        <v>21</v>
      </c>
      <c r="M22" s="331" t="s">
        <v>149</v>
      </c>
      <c r="N22" s="331" t="s">
        <v>150</v>
      </c>
      <c r="O22" s="331" t="s">
        <v>148</v>
      </c>
      <c r="P22" s="338" t="s">
        <v>159</v>
      </c>
      <c r="Q22" s="331" t="s">
        <v>77</v>
      </c>
      <c r="R22" s="339"/>
      <c r="S22" s="341" t="s">
        <v>177</v>
      </c>
      <c r="T22" s="341" t="s">
        <v>178</v>
      </c>
      <c r="U22" s="347" t="s">
        <v>21</v>
      </c>
      <c r="V22" s="347" t="s">
        <v>149</v>
      </c>
      <c r="W22" s="347" t="s">
        <v>150</v>
      </c>
      <c r="X22" s="347" t="s">
        <v>148</v>
      </c>
      <c r="Y22" s="345" t="s">
        <v>102</v>
      </c>
      <c r="Z22" s="345" t="s">
        <v>152</v>
      </c>
      <c r="AA22" s="347" t="s">
        <v>77</v>
      </c>
      <c r="AB22" s="343" t="s">
        <v>179</v>
      </c>
      <c r="AC22" s="343" t="s">
        <v>180</v>
      </c>
      <c r="AD22" s="387"/>
      <c r="AE22" s="388"/>
      <c r="AF22" s="380"/>
      <c r="AG22" s="303" t="s">
        <v>160</v>
      </c>
      <c r="AH22" s="303" t="s">
        <v>161</v>
      </c>
      <c r="AI22" s="301" t="s">
        <v>207</v>
      </c>
      <c r="AJ22" s="303" t="s">
        <v>162</v>
      </c>
      <c r="AK22" s="303" t="s">
        <v>163</v>
      </c>
    </row>
    <row r="23" spans="1:37" ht="176.25" customHeight="1">
      <c r="A23" s="323"/>
      <c r="B23" s="323"/>
      <c r="C23" s="323"/>
      <c r="D23" s="362"/>
      <c r="E23" s="337"/>
      <c r="F23" s="332"/>
      <c r="G23" s="332"/>
      <c r="H23" s="332"/>
      <c r="I23" s="332"/>
      <c r="J23" s="332"/>
      <c r="K23" s="340"/>
      <c r="L23" s="332"/>
      <c r="M23" s="332"/>
      <c r="N23" s="332"/>
      <c r="O23" s="332"/>
      <c r="P23" s="340"/>
      <c r="Q23" s="332"/>
      <c r="R23" s="340"/>
      <c r="S23" s="342"/>
      <c r="T23" s="342"/>
      <c r="U23" s="348"/>
      <c r="V23" s="348"/>
      <c r="W23" s="348"/>
      <c r="X23" s="348"/>
      <c r="Y23" s="346"/>
      <c r="Z23" s="346"/>
      <c r="AA23" s="348"/>
      <c r="AB23" s="344"/>
      <c r="AC23" s="344"/>
      <c r="AD23" s="387"/>
      <c r="AE23" s="388"/>
      <c r="AF23" s="380"/>
      <c r="AG23" s="303"/>
      <c r="AH23" s="303"/>
      <c r="AI23" s="302"/>
      <c r="AJ23" s="303"/>
      <c r="AK23" s="303"/>
    </row>
    <row r="24" spans="1:37" ht="12.75">
      <c r="A24" s="324" t="s">
        <v>58</v>
      </c>
      <c r="B24" s="324"/>
      <c r="C24" s="324"/>
      <c r="D24" s="165"/>
      <c r="E24" s="166">
        <v>1</v>
      </c>
      <c r="F24" s="166">
        <v>2</v>
      </c>
      <c r="G24" s="166">
        <v>3</v>
      </c>
      <c r="H24" s="166">
        <v>4</v>
      </c>
      <c r="I24" s="166">
        <v>5</v>
      </c>
      <c r="J24" s="166">
        <v>6</v>
      </c>
      <c r="K24" s="166">
        <v>7</v>
      </c>
      <c r="L24" s="166">
        <v>8</v>
      </c>
      <c r="M24" s="166">
        <v>9</v>
      </c>
      <c r="N24" s="166">
        <v>10</v>
      </c>
      <c r="O24" s="166">
        <v>11</v>
      </c>
      <c r="P24" s="166">
        <v>12</v>
      </c>
      <c r="Q24" s="166">
        <v>13</v>
      </c>
      <c r="R24" s="166">
        <v>14</v>
      </c>
      <c r="S24" s="166">
        <v>15</v>
      </c>
      <c r="T24" s="166">
        <v>16</v>
      </c>
      <c r="U24" s="166">
        <v>17</v>
      </c>
      <c r="V24" s="166">
        <v>18</v>
      </c>
      <c r="W24" s="166">
        <v>19</v>
      </c>
      <c r="X24" s="166">
        <v>20</v>
      </c>
      <c r="Y24" s="166">
        <v>21</v>
      </c>
      <c r="Z24" s="166">
        <v>22</v>
      </c>
      <c r="AA24" s="166">
        <v>23</v>
      </c>
      <c r="AB24" s="166">
        <v>24</v>
      </c>
      <c r="AC24" s="166">
        <v>25</v>
      </c>
      <c r="AD24" s="166">
        <v>26</v>
      </c>
      <c r="AE24" s="166">
        <v>27</v>
      </c>
      <c r="AF24" s="166">
        <v>28</v>
      </c>
      <c r="AG24" s="166">
        <v>29</v>
      </c>
      <c r="AH24" s="166">
        <v>30</v>
      </c>
      <c r="AI24" s="166">
        <v>31</v>
      </c>
      <c r="AJ24" s="166">
        <v>32</v>
      </c>
      <c r="AK24" s="166">
        <v>33</v>
      </c>
    </row>
    <row r="25" spans="1:37" ht="40.5" customHeight="1">
      <c r="A25" s="326" t="s">
        <v>153</v>
      </c>
      <c r="B25" s="326"/>
      <c r="C25" s="326"/>
      <c r="D25" s="163">
        <v>1</v>
      </c>
      <c r="E25" s="114">
        <v>11</v>
      </c>
      <c r="F25" s="114">
        <v>2</v>
      </c>
      <c r="G25" s="114"/>
      <c r="H25" s="114"/>
      <c r="I25" s="114"/>
      <c r="J25" s="114">
        <v>2</v>
      </c>
      <c r="K25" s="114"/>
      <c r="L25" s="114"/>
      <c r="M25" s="114"/>
      <c r="N25" s="114"/>
      <c r="O25" s="114">
        <v>8</v>
      </c>
      <c r="P25" s="114"/>
      <c r="Q25" s="114">
        <v>8</v>
      </c>
      <c r="R25" s="114"/>
      <c r="S25" s="114"/>
      <c r="T25" s="114"/>
      <c r="U25" s="137"/>
      <c r="V25" s="137"/>
      <c r="W25" s="137"/>
      <c r="X25" s="137"/>
      <c r="Y25" s="137"/>
      <c r="Z25" s="137"/>
      <c r="AA25" s="137"/>
      <c r="AB25" s="137"/>
      <c r="AC25" s="137"/>
      <c r="AD25" s="114">
        <v>1</v>
      </c>
      <c r="AE25" s="114">
        <v>11</v>
      </c>
      <c r="AF25" s="114"/>
      <c r="AG25" s="114">
        <v>5</v>
      </c>
      <c r="AH25" s="114"/>
      <c r="AI25" s="114">
        <v>6</v>
      </c>
      <c r="AJ25" s="114"/>
      <c r="AK25" s="114"/>
    </row>
    <row r="26" spans="1:37" ht="31.5" customHeight="1">
      <c r="A26" s="317" t="s">
        <v>218</v>
      </c>
      <c r="B26" s="322"/>
      <c r="C26" s="318"/>
      <c r="D26" s="163">
        <v>2</v>
      </c>
      <c r="E26" s="114">
        <v>10</v>
      </c>
      <c r="F26" s="114">
        <v>2</v>
      </c>
      <c r="G26" s="114"/>
      <c r="H26" s="114"/>
      <c r="I26" s="114"/>
      <c r="J26" s="114">
        <v>2</v>
      </c>
      <c r="K26" s="114"/>
      <c r="L26" s="114"/>
      <c r="M26" s="114"/>
      <c r="N26" s="114"/>
      <c r="O26" s="114">
        <v>7</v>
      </c>
      <c r="P26" s="114"/>
      <c r="Q26" s="114">
        <v>7</v>
      </c>
      <c r="R26" s="114"/>
      <c r="S26" s="114"/>
      <c r="T26" s="114"/>
      <c r="U26" s="137"/>
      <c r="V26" s="137"/>
      <c r="W26" s="137"/>
      <c r="X26" s="137"/>
      <c r="Y26" s="137"/>
      <c r="Z26" s="137"/>
      <c r="AA26" s="137"/>
      <c r="AB26" s="137"/>
      <c r="AC26" s="137"/>
      <c r="AD26" s="114">
        <v>1</v>
      </c>
      <c r="AE26" s="114">
        <v>10</v>
      </c>
      <c r="AF26" s="114"/>
      <c r="AG26" s="114">
        <v>5</v>
      </c>
      <c r="AH26" s="114"/>
      <c r="AI26" s="114">
        <v>5</v>
      </c>
      <c r="AJ26" s="114"/>
      <c r="AK26" s="114"/>
    </row>
    <row r="27" spans="1:37" ht="31.5" customHeight="1">
      <c r="A27" s="325" t="s">
        <v>105</v>
      </c>
      <c r="B27" s="315" t="s">
        <v>63</v>
      </c>
      <c r="C27" s="316"/>
      <c r="D27" s="163">
        <v>3</v>
      </c>
      <c r="E27" s="114">
        <v>9</v>
      </c>
      <c r="F27" s="114">
        <v>1</v>
      </c>
      <c r="G27" s="114"/>
      <c r="H27" s="114"/>
      <c r="I27" s="114"/>
      <c r="J27" s="114">
        <v>1</v>
      </c>
      <c r="K27" s="114"/>
      <c r="L27" s="114"/>
      <c r="M27" s="114"/>
      <c r="N27" s="114"/>
      <c r="O27" s="114">
        <v>7</v>
      </c>
      <c r="P27" s="114"/>
      <c r="Q27" s="114">
        <v>7</v>
      </c>
      <c r="R27" s="114"/>
      <c r="S27" s="114"/>
      <c r="T27" s="114"/>
      <c r="U27" s="137"/>
      <c r="V27" s="137"/>
      <c r="W27" s="137"/>
      <c r="X27" s="137"/>
      <c r="Y27" s="137"/>
      <c r="Z27" s="137"/>
      <c r="AA27" s="137"/>
      <c r="AB27" s="137"/>
      <c r="AC27" s="137"/>
      <c r="AD27" s="114">
        <v>1</v>
      </c>
      <c r="AE27" s="114">
        <v>9</v>
      </c>
      <c r="AF27" s="114"/>
      <c r="AG27" s="114">
        <v>5</v>
      </c>
      <c r="AH27" s="114"/>
      <c r="AI27" s="114">
        <v>4</v>
      </c>
      <c r="AJ27" s="114"/>
      <c r="AK27" s="114"/>
    </row>
    <row r="28" spans="1:37" ht="31.5" customHeight="1">
      <c r="A28" s="325"/>
      <c r="B28" s="313" t="s">
        <v>64</v>
      </c>
      <c r="C28" s="314"/>
      <c r="D28" s="163">
        <v>4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37"/>
      <c r="V28" s="137"/>
      <c r="W28" s="137"/>
      <c r="X28" s="137"/>
      <c r="Y28" s="137"/>
      <c r="Z28" s="137"/>
      <c r="AA28" s="137"/>
      <c r="AB28" s="137"/>
      <c r="AC28" s="137"/>
      <c r="AD28" s="114"/>
      <c r="AE28" s="114"/>
      <c r="AF28" s="114"/>
      <c r="AG28" s="114"/>
      <c r="AH28" s="114"/>
      <c r="AI28" s="114"/>
      <c r="AJ28" s="114"/>
      <c r="AK28" s="114"/>
    </row>
    <row r="29" spans="1:37" ht="31.5" customHeight="1">
      <c r="A29" s="325"/>
      <c r="B29" s="315" t="s">
        <v>65</v>
      </c>
      <c r="C29" s="316"/>
      <c r="D29" s="163">
        <v>5</v>
      </c>
      <c r="E29" s="114">
        <v>1</v>
      </c>
      <c r="F29" s="114">
        <v>1</v>
      </c>
      <c r="G29" s="114"/>
      <c r="H29" s="114"/>
      <c r="I29" s="114"/>
      <c r="J29" s="114">
        <v>1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37"/>
      <c r="V29" s="137"/>
      <c r="W29" s="137"/>
      <c r="X29" s="137"/>
      <c r="Y29" s="137"/>
      <c r="Z29" s="137"/>
      <c r="AA29" s="137"/>
      <c r="AB29" s="137"/>
      <c r="AC29" s="137"/>
      <c r="AD29" s="114"/>
      <c r="AE29" s="114">
        <v>1</v>
      </c>
      <c r="AF29" s="114"/>
      <c r="AG29" s="114"/>
      <c r="AH29" s="114"/>
      <c r="AI29" s="114">
        <v>1</v>
      </c>
      <c r="AJ29" s="114"/>
      <c r="AK29" s="114"/>
    </row>
    <row r="30" spans="1:37" ht="31.5" customHeight="1">
      <c r="A30" s="325"/>
      <c r="B30" s="315" t="s">
        <v>66</v>
      </c>
      <c r="C30" s="316"/>
      <c r="D30" s="163">
        <v>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37"/>
      <c r="V30" s="137"/>
      <c r="W30" s="137"/>
      <c r="X30" s="137"/>
      <c r="Y30" s="137"/>
      <c r="Z30" s="137"/>
      <c r="AA30" s="137"/>
      <c r="AB30" s="137"/>
      <c r="AC30" s="137"/>
      <c r="AD30" s="114"/>
      <c r="AE30" s="114"/>
      <c r="AF30" s="114"/>
      <c r="AG30" s="114"/>
      <c r="AH30" s="114"/>
      <c r="AI30" s="114"/>
      <c r="AJ30" s="114"/>
      <c r="AK30" s="114"/>
    </row>
    <row r="31" spans="1:37" ht="31.5" customHeight="1">
      <c r="A31" s="317" t="s">
        <v>17</v>
      </c>
      <c r="B31" s="322"/>
      <c r="C31" s="318"/>
      <c r="D31" s="163">
        <v>7</v>
      </c>
      <c r="E31" s="114">
        <v>1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>
        <v>1</v>
      </c>
      <c r="P31" s="114"/>
      <c r="Q31" s="114">
        <v>1</v>
      </c>
      <c r="R31" s="114"/>
      <c r="S31" s="114"/>
      <c r="T31" s="114"/>
      <c r="U31" s="137"/>
      <c r="V31" s="137"/>
      <c r="W31" s="137"/>
      <c r="X31" s="137"/>
      <c r="Y31" s="137"/>
      <c r="Z31" s="137"/>
      <c r="AA31" s="137"/>
      <c r="AB31" s="137"/>
      <c r="AC31" s="137"/>
      <c r="AD31" s="114"/>
      <c r="AE31" s="114">
        <v>1</v>
      </c>
      <c r="AF31" s="114"/>
      <c r="AG31" s="114"/>
      <c r="AH31" s="114"/>
      <c r="AI31" s="114">
        <v>1</v>
      </c>
      <c r="AJ31" s="114"/>
      <c r="AK31" s="114"/>
    </row>
    <row r="32" spans="1:37" ht="31.5" customHeight="1">
      <c r="A32" s="325" t="s">
        <v>154</v>
      </c>
      <c r="B32" s="317" t="s">
        <v>155</v>
      </c>
      <c r="C32" s="318"/>
      <c r="D32" s="163">
        <v>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37"/>
      <c r="V32" s="137"/>
      <c r="W32" s="137"/>
      <c r="X32" s="137"/>
      <c r="Y32" s="137"/>
      <c r="Z32" s="137"/>
      <c r="AA32" s="137"/>
      <c r="AB32" s="137"/>
      <c r="AC32" s="137"/>
      <c r="AD32" s="114"/>
      <c r="AE32" s="114"/>
      <c r="AF32" s="114"/>
      <c r="AG32" s="114"/>
      <c r="AH32" s="114"/>
      <c r="AI32" s="114"/>
      <c r="AJ32" s="114"/>
      <c r="AK32" s="114"/>
    </row>
    <row r="33" spans="1:37" ht="54.75" customHeight="1">
      <c r="A33" s="325"/>
      <c r="B33" s="317" t="s">
        <v>208</v>
      </c>
      <c r="C33" s="318"/>
      <c r="D33" s="163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37"/>
      <c r="V33" s="137"/>
      <c r="W33" s="137"/>
      <c r="X33" s="137"/>
      <c r="Y33" s="137"/>
      <c r="Z33" s="137"/>
      <c r="AA33" s="137"/>
      <c r="AB33" s="137"/>
      <c r="AC33" s="137"/>
      <c r="AD33" s="114"/>
      <c r="AE33" s="114"/>
      <c r="AF33" s="114"/>
      <c r="AG33" s="114"/>
      <c r="AH33" s="114"/>
      <c r="AI33" s="114"/>
      <c r="AJ33" s="114"/>
      <c r="AK33" s="114"/>
    </row>
    <row r="34" spans="1:37" ht="117" customHeight="1">
      <c r="A34" s="325"/>
      <c r="B34" s="395" t="s">
        <v>219</v>
      </c>
      <c r="C34" s="396"/>
      <c r="D34" s="163">
        <v>10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37"/>
      <c r="V34" s="137"/>
      <c r="W34" s="137"/>
      <c r="X34" s="137"/>
      <c r="Y34" s="137"/>
      <c r="Z34" s="137"/>
      <c r="AA34" s="137"/>
      <c r="AB34" s="137"/>
      <c r="AC34" s="137"/>
      <c r="AD34" s="114"/>
      <c r="AE34" s="114"/>
      <c r="AF34" s="114"/>
      <c r="AG34" s="114"/>
      <c r="AH34" s="114"/>
      <c r="AI34" s="114"/>
      <c r="AJ34" s="114"/>
      <c r="AK34" s="11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52" t="s">
        <v>78</v>
      </c>
      <c r="C36" s="352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6"/>
      <c r="P36" s="117"/>
      <c r="Q36" s="117"/>
      <c r="R36" s="355"/>
      <c r="S36" s="355"/>
      <c r="T36" s="355"/>
      <c r="U36" s="355"/>
      <c r="V36" s="355"/>
      <c r="W36" s="355"/>
      <c r="X36" s="355"/>
      <c r="Y36" s="355"/>
      <c r="Z36" s="3"/>
      <c r="AA36" s="3"/>
    </row>
    <row r="37" spans="2:27" ht="16.5" customHeight="1">
      <c r="B37" s="397" t="s">
        <v>211</v>
      </c>
      <c r="C37" s="397"/>
      <c r="D37" s="397"/>
      <c r="E37" s="397"/>
      <c r="F37" s="397"/>
      <c r="G37" s="397"/>
      <c r="H37" s="397"/>
      <c r="I37" s="397"/>
      <c r="J37" s="397"/>
      <c r="K37" s="397"/>
      <c r="L37" s="68"/>
      <c r="M37" s="68"/>
      <c r="N37" s="68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3"/>
      <c r="AA37" s="3"/>
    </row>
    <row r="38" spans="2:31" ht="33" customHeight="1">
      <c r="B38" s="144" t="s">
        <v>164</v>
      </c>
      <c r="C38" s="145"/>
      <c r="D38" s="149"/>
      <c r="E38" s="149"/>
      <c r="F38" s="149"/>
      <c r="G38" s="150"/>
      <c r="H38" s="151"/>
      <c r="I38" s="152"/>
      <c r="J38" s="129">
        <v>1</v>
      </c>
      <c r="K38" s="136"/>
      <c r="L38" s="69"/>
      <c r="M38" s="69"/>
      <c r="N38" s="33"/>
      <c r="O38" s="33"/>
      <c r="P38" s="33"/>
      <c r="Q38" s="34"/>
      <c r="R38" s="127"/>
      <c r="S38" s="127"/>
      <c r="T38" s="116" t="s">
        <v>196</v>
      </c>
      <c r="U38" s="117"/>
      <c r="V38" s="117"/>
      <c r="W38" s="356" t="s">
        <v>12</v>
      </c>
      <c r="X38" s="356"/>
      <c r="Y38" s="356"/>
      <c r="Z38" s="356"/>
      <c r="AA38" s="356"/>
      <c r="AB38" s="356"/>
      <c r="AC38" s="356"/>
      <c r="AD38" s="356"/>
      <c r="AE38" s="127"/>
    </row>
    <row r="39" spans="2:31" ht="33" customHeight="1">
      <c r="B39" s="389" t="s">
        <v>212</v>
      </c>
      <c r="C39" s="390"/>
      <c r="D39" s="390"/>
      <c r="E39" s="390"/>
      <c r="F39" s="390"/>
      <c r="G39" s="390"/>
      <c r="H39" s="390"/>
      <c r="I39" s="391"/>
      <c r="J39" s="148">
        <v>2</v>
      </c>
      <c r="K39" s="136"/>
      <c r="L39" s="69"/>
      <c r="M39" s="69"/>
      <c r="N39" s="33"/>
      <c r="O39" s="33"/>
      <c r="P39" s="33"/>
      <c r="Q39" s="34"/>
      <c r="R39" s="127"/>
      <c r="S39" s="127"/>
      <c r="T39" s="33"/>
      <c r="U39" s="33"/>
      <c r="V39" s="34"/>
      <c r="W39" s="304" t="s">
        <v>213</v>
      </c>
      <c r="X39" s="304"/>
      <c r="Y39" s="304"/>
      <c r="Z39" s="304"/>
      <c r="AA39" s="304"/>
      <c r="AB39" s="13"/>
      <c r="AC39" s="13"/>
      <c r="AD39" s="13"/>
      <c r="AE39" s="127"/>
    </row>
    <row r="40" spans="2:31" ht="31.5" customHeight="1">
      <c r="B40" s="308" t="s">
        <v>165</v>
      </c>
      <c r="C40" s="311" t="s">
        <v>166</v>
      </c>
      <c r="D40" s="144" t="s">
        <v>167</v>
      </c>
      <c r="E40" s="143"/>
      <c r="F40" s="143"/>
      <c r="G40" s="143"/>
      <c r="H40" s="146"/>
      <c r="I40" s="147"/>
      <c r="J40" s="129">
        <v>3</v>
      </c>
      <c r="K40" s="136"/>
      <c r="L40" s="69"/>
      <c r="M40" s="69"/>
      <c r="N40" s="33"/>
      <c r="O40" s="128"/>
      <c r="P40" s="128"/>
      <c r="Q40" s="128"/>
      <c r="R40" s="125"/>
      <c r="S40" s="125"/>
      <c r="T40" s="305" t="s">
        <v>173</v>
      </c>
      <c r="U40" s="305"/>
      <c r="V40" s="305"/>
      <c r="W40" s="306" t="s">
        <v>13</v>
      </c>
      <c r="X40" s="306"/>
      <c r="Y40" s="306"/>
      <c r="Z40" s="306"/>
      <c r="AA40" s="306"/>
      <c r="AB40" s="306"/>
      <c r="AC40" s="306"/>
      <c r="AD40" s="306"/>
      <c r="AE40" s="127"/>
    </row>
    <row r="41" spans="2:31" ht="33" customHeight="1">
      <c r="B41" s="309"/>
      <c r="C41" s="312"/>
      <c r="D41" s="144" t="s">
        <v>168</v>
      </c>
      <c r="E41" s="143"/>
      <c r="F41" s="143"/>
      <c r="G41" s="143"/>
      <c r="H41" s="146"/>
      <c r="I41" s="147"/>
      <c r="J41" s="148">
        <v>4</v>
      </c>
      <c r="K41" s="136"/>
      <c r="L41" s="75"/>
      <c r="M41" s="75"/>
      <c r="N41" s="75"/>
      <c r="O41" s="118"/>
      <c r="P41" s="118"/>
      <c r="Q41" s="118"/>
      <c r="R41" s="122"/>
      <c r="S41" s="122"/>
      <c r="T41" s="118"/>
      <c r="U41" s="118"/>
      <c r="V41" s="118"/>
      <c r="W41" s="184" t="s">
        <v>500</v>
      </c>
      <c r="X41" s="184"/>
      <c r="Y41" s="184"/>
      <c r="Z41" s="184"/>
      <c r="AA41" s="184"/>
      <c r="AB41" s="13"/>
      <c r="AC41" s="13"/>
      <c r="AD41" s="13"/>
      <c r="AE41" s="127"/>
    </row>
    <row r="42" spans="2:31" ht="31.5" customHeight="1">
      <c r="B42" s="309"/>
      <c r="C42" s="353" t="s">
        <v>169</v>
      </c>
      <c r="D42" s="144" t="s">
        <v>170</v>
      </c>
      <c r="E42" s="143"/>
      <c r="F42" s="143"/>
      <c r="G42" s="143"/>
      <c r="H42" s="146"/>
      <c r="I42" s="147"/>
      <c r="J42" s="129">
        <v>5</v>
      </c>
      <c r="K42" s="136"/>
      <c r="L42" s="35"/>
      <c r="M42" s="35"/>
      <c r="N42" s="35"/>
      <c r="O42" s="119"/>
      <c r="P42" s="15"/>
      <c r="Q42" s="15"/>
      <c r="R42" s="126"/>
      <c r="S42" s="126"/>
      <c r="T42" s="119" t="s">
        <v>174</v>
      </c>
      <c r="U42" s="15"/>
      <c r="V42" s="15"/>
      <c r="W42" s="185"/>
      <c r="X42" s="185" t="s">
        <v>14</v>
      </c>
      <c r="Y42" s="185"/>
      <c r="Z42" s="307" t="s">
        <v>15</v>
      </c>
      <c r="AA42" s="307"/>
      <c r="AB42" s="186"/>
      <c r="AC42" s="186"/>
      <c r="AD42" s="186"/>
      <c r="AE42" s="127"/>
    </row>
    <row r="43" spans="2:31" ht="31.5" customHeight="1">
      <c r="B43" s="310"/>
      <c r="C43" s="354"/>
      <c r="D43" s="153" t="s">
        <v>171</v>
      </c>
      <c r="E43" s="154"/>
      <c r="F43" s="154"/>
      <c r="G43" s="154"/>
      <c r="H43" s="151"/>
      <c r="I43" s="152"/>
      <c r="J43" s="148">
        <v>6</v>
      </c>
      <c r="K43" s="136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175</v>
      </c>
      <c r="Y43" s="15"/>
      <c r="Z43" s="351" t="s">
        <v>176</v>
      </c>
      <c r="AA43" s="351"/>
      <c r="AB43" s="13"/>
      <c r="AC43" s="13"/>
      <c r="AD43" s="13"/>
      <c r="AE43" s="127"/>
    </row>
    <row r="44" spans="2:31" ht="31.5" customHeight="1">
      <c r="B44" s="144" t="s">
        <v>68</v>
      </c>
      <c r="C44" s="142"/>
      <c r="D44" s="143"/>
      <c r="E44" s="143"/>
      <c r="F44" s="146"/>
      <c r="G44" s="146"/>
      <c r="H44" s="146"/>
      <c r="I44" s="147"/>
      <c r="J44" s="129">
        <v>7</v>
      </c>
      <c r="K44" s="136">
        <v>1</v>
      </c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7"/>
    </row>
    <row r="45" spans="2:23" ht="31.5" customHeight="1">
      <c r="B45" s="144" t="s">
        <v>120</v>
      </c>
      <c r="C45" s="142"/>
      <c r="D45" s="143"/>
      <c r="E45" s="143"/>
      <c r="F45" s="146"/>
      <c r="G45" s="146"/>
      <c r="H45" s="146"/>
      <c r="I45" s="147"/>
      <c r="J45" s="148">
        <v>8</v>
      </c>
      <c r="K45" s="136">
        <v>7</v>
      </c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4" t="s">
        <v>67</v>
      </c>
      <c r="C46" s="142"/>
      <c r="D46" s="143"/>
      <c r="E46" s="143"/>
      <c r="F46" s="146"/>
      <c r="G46" s="146"/>
      <c r="H46" s="146"/>
      <c r="I46" s="147"/>
      <c r="J46" s="129">
        <v>9</v>
      </c>
      <c r="K46" s="136">
        <v>64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5"/>
    </row>
  </sheetData>
  <sheetProtection/>
  <mergeCells count="94">
    <mergeCell ref="A4:AL4"/>
    <mergeCell ref="A20:AK20"/>
    <mergeCell ref="A19:AK19"/>
    <mergeCell ref="AK22:AK23"/>
    <mergeCell ref="AF5:AI5"/>
    <mergeCell ref="AJ5:AJ6"/>
    <mergeCell ref="U21:AA21"/>
    <mergeCell ref="AK5:AK6"/>
    <mergeCell ref="AL5:AL6"/>
    <mergeCell ref="AG21:AI21"/>
    <mergeCell ref="AJ21:AK21"/>
    <mergeCell ref="AC5:AD5"/>
    <mergeCell ref="AE5:AE6"/>
    <mergeCell ref="AF21:AF23"/>
    <mergeCell ref="AD21:AD23"/>
    <mergeCell ref="AE21:AE23"/>
    <mergeCell ref="M5:R5"/>
    <mergeCell ref="S5:S6"/>
    <mergeCell ref="T5:U5"/>
    <mergeCell ref="V5:AB5"/>
    <mergeCell ref="D21:D23"/>
    <mergeCell ref="H22:H23"/>
    <mergeCell ref="A5:C6"/>
    <mergeCell ref="D5:D6"/>
    <mergeCell ref="B12:C12"/>
    <mergeCell ref="B13:B15"/>
    <mergeCell ref="A7:C7"/>
    <mergeCell ref="A8:A11"/>
    <mergeCell ref="B8:C8"/>
    <mergeCell ref="B9:B11"/>
    <mergeCell ref="J5:J6"/>
    <mergeCell ref="K5:L5"/>
    <mergeCell ref="I22:I23"/>
    <mergeCell ref="J22:J23"/>
    <mergeCell ref="K21:K23"/>
    <mergeCell ref="L22:L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W22:W23"/>
    <mergeCell ref="AC22:AC23"/>
    <mergeCell ref="V22:V23"/>
    <mergeCell ref="F21:J21"/>
    <mergeCell ref="S22:S23"/>
    <mergeCell ref="O22:O23"/>
    <mergeCell ref="Q22:Q23"/>
    <mergeCell ref="U22:U23"/>
    <mergeCell ref="Y22:Y23"/>
    <mergeCell ref="S21:T21"/>
    <mergeCell ref="A3:AE3"/>
    <mergeCell ref="E5:I5"/>
    <mergeCell ref="N22:N23"/>
    <mergeCell ref="L21:Q21"/>
    <mergeCell ref="E21:E23"/>
    <mergeCell ref="R21:R23"/>
    <mergeCell ref="T22:T23"/>
    <mergeCell ref="AB22:AB23"/>
    <mergeCell ref="Z22:Z23"/>
    <mergeCell ref="M22:M23"/>
    <mergeCell ref="A12:A15"/>
    <mergeCell ref="B33:C33"/>
    <mergeCell ref="A31:C31"/>
    <mergeCell ref="A26:C26"/>
    <mergeCell ref="A21:C23"/>
    <mergeCell ref="A24:C24"/>
    <mergeCell ref="A27:A30"/>
    <mergeCell ref="B27:C27"/>
    <mergeCell ref="A25:C25"/>
    <mergeCell ref="A32:A34"/>
    <mergeCell ref="B40:B43"/>
    <mergeCell ref="C40:C41"/>
    <mergeCell ref="B28:C28"/>
    <mergeCell ref="B29:C29"/>
    <mergeCell ref="B30:C30"/>
    <mergeCell ref="B32:C32"/>
    <mergeCell ref="B39:I39"/>
    <mergeCell ref="B34:C34"/>
    <mergeCell ref="B37:K37"/>
    <mergeCell ref="W39:AA39"/>
    <mergeCell ref="T40:V40"/>
    <mergeCell ref="W40:AD40"/>
    <mergeCell ref="Z42:AA42"/>
    <mergeCell ref="AB21:AC21"/>
    <mergeCell ref="AI22:AI23"/>
    <mergeCell ref="AJ22:AJ23"/>
    <mergeCell ref="AG22:AG23"/>
    <mergeCell ref="AH22:AH23"/>
  </mergeCells>
  <conditionalFormatting sqref="AG8:AI8 AH9:AI9">
    <cfRule type="cellIs" priority="42" dxfId="0" operator="lessThan" stopIfTrue="1">
      <formula>0</formula>
    </cfRule>
  </conditionalFormatting>
  <conditionalFormatting sqref="M8:AD8">
    <cfRule type="cellIs" priority="41" dxfId="0" operator="lessThan" stopIfTrue="1">
      <formula>0</formula>
    </cfRule>
  </conditionalFormatting>
  <conditionalFormatting sqref="V9:AD9">
    <cfRule type="cellIs" priority="40" dxfId="0" operator="lessThan" stopIfTrue="1">
      <formula>0</formula>
    </cfRule>
  </conditionalFormatting>
  <conditionalFormatting sqref="AF10:AI11">
    <cfRule type="cellIs" priority="39" dxfId="0" operator="lessThan" stopIfTrue="1">
      <formula>0</formula>
    </cfRule>
  </conditionalFormatting>
  <conditionalFormatting sqref="AG8:AH8 AH9">
    <cfRule type="cellIs" priority="43" dxfId="0" operator="lessThan" stopIfTrue="1">
      <formula>0</formula>
    </cfRule>
  </conditionalFormatting>
  <conditionalFormatting sqref="K38:K45">
    <cfRule type="cellIs" priority="45" dxfId="0" operator="lessThan" stopIfTrue="1">
      <formula>0</formula>
    </cfRule>
  </conditionalFormatting>
  <conditionalFormatting sqref="K46">
    <cfRule type="cellIs" priority="44" dxfId="0" operator="lessThan" stopIfTrue="1">
      <formula>0</formula>
    </cfRule>
  </conditionalFormatting>
  <conditionalFormatting sqref="AF8">
    <cfRule type="cellIs" priority="37" dxfId="0" operator="lessThan" stopIfTrue="1">
      <formula>0</formula>
    </cfRule>
  </conditionalFormatting>
  <conditionalFormatting sqref="AG12:AH12 AH13">
    <cfRule type="cellIs" priority="34" dxfId="0" operator="lessThan" stopIfTrue="1">
      <formula>0</formula>
    </cfRule>
  </conditionalFormatting>
  <conditionalFormatting sqref="E11:AE11 E10:Z10 AE10">
    <cfRule type="cellIs" priority="36" dxfId="0" operator="lessThan" stopIfTrue="1">
      <formula>0</formula>
    </cfRule>
  </conditionalFormatting>
  <conditionalFormatting sqref="AG12:AI12 AH13:AI13">
    <cfRule type="cellIs" priority="33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F14:AI15">
    <cfRule type="cellIs" priority="30" dxfId="0" operator="lessThan" stopIfTrue="1">
      <formula>0</formula>
    </cfRule>
  </conditionalFormatting>
  <conditionalFormatting sqref="M12:AD12">
    <cfRule type="cellIs" priority="32" dxfId="0" operator="lessThan" stopIfTrue="1">
      <formula>0</formula>
    </cfRule>
  </conditionalFormatting>
  <conditionalFormatting sqref="V13:AD13">
    <cfRule type="cellIs" priority="31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AF12">
    <cfRule type="cellIs" priority="28" dxfId="0" operator="lessThan" stopIfTrue="1">
      <formula>0</formula>
    </cfRule>
  </conditionalFormatting>
  <conditionalFormatting sqref="E15:AE15 E14:Z14 AE14">
    <cfRule type="cellIs" priority="27" dxfId="0" operator="lessThan" stopIfTrue="1">
      <formula>0</formula>
    </cfRule>
  </conditionalFormatting>
  <conditionalFormatting sqref="AA10:AB10">
    <cfRule type="cellIs" priority="25" dxfId="0" operator="lessThan" stopIfTrue="1">
      <formula>0</formula>
    </cfRule>
  </conditionalFormatting>
  <conditionalFormatting sqref="AA14:AB14">
    <cfRule type="cellIs" priority="24" dxfId="0" operator="lessThan" stopIfTrue="1">
      <formula>0</formula>
    </cfRule>
  </conditionalFormatting>
  <conditionalFormatting sqref="E25:T34 AD25:AK34">
    <cfRule type="cellIs" priority="18" dxfId="0" operator="lessThan" stopIfTrue="1">
      <formula>0</formula>
    </cfRule>
  </conditionalFormatting>
  <conditionalFormatting sqref="E8:L8">
    <cfRule type="cellIs" priority="17" dxfId="0" operator="lessThan" stopIfTrue="1">
      <formula>0</formula>
    </cfRule>
  </conditionalFormatting>
  <conditionalFormatting sqref="E9:U9">
    <cfRule type="cellIs" priority="16" dxfId="0" operator="lessThan" stopIfTrue="1">
      <formula>0</formula>
    </cfRule>
  </conditionalFormatting>
  <conditionalFormatting sqref="E12:L12">
    <cfRule type="cellIs" priority="15" dxfId="0" operator="lessThan" stopIfTrue="1">
      <formula>0</formula>
    </cfRule>
  </conditionalFormatting>
  <conditionalFormatting sqref="E13:U13">
    <cfRule type="cellIs" priority="14" dxfId="0" operator="lessThan" stopIfTrue="1">
      <formula>0</formula>
    </cfRule>
  </conditionalFormatting>
  <conditionalFormatting sqref="AE8:AE9">
    <cfRule type="cellIs" priority="13" dxfId="0" operator="lessThan" stopIfTrue="1">
      <formula>0</formula>
    </cfRule>
  </conditionalFormatting>
  <conditionalFormatting sqref="AE12:AE13">
    <cfRule type="cellIs" priority="12" dxfId="0" operator="lessThan" stopIfTrue="1">
      <formula>0</formula>
    </cfRule>
  </conditionalFormatting>
  <conditionalFormatting sqref="AF13:AG13">
    <cfRule type="cellIs" priority="11" dxfId="0" operator="lessThan" stopIfTrue="1">
      <formula>0</formula>
    </cfRule>
  </conditionalFormatting>
  <conditionalFormatting sqref="AF9:AG9">
    <cfRule type="cellIs" priority="10" dxfId="0" operator="lessThan" stopIfTrue="1">
      <formula>0</formula>
    </cfRule>
  </conditionalFormatting>
  <conditionalFormatting sqref="AJ8:AJ9 AJ12:AJ13">
    <cfRule type="cellIs" priority="9" dxfId="0" operator="lessThan" stopIfTrue="1">
      <formula>0</formula>
    </cfRule>
  </conditionalFormatting>
  <conditionalFormatting sqref="AK12:AL13">
    <cfRule type="cellIs" priority="8" dxfId="0" operator="lessThan" stopIfTrue="1">
      <formula>0</formula>
    </cfRule>
  </conditionalFormatting>
  <conditionalFormatting sqref="AK8:AL9">
    <cfRule type="cellIs" priority="7" dxfId="0" operator="lessThan" stopIfTrue="1">
      <formula>0</formula>
    </cfRule>
  </conditionalFormatting>
  <conditionalFormatting sqref="U25:AA34">
    <cfRule type="cellIs" priority="6" dxfId="0" operator="lessThan" stopIfTrue="1">
      <formula>0</formula>
    </cfRule>
  </conditionalFormatting>
  <conditionalFormatting sqref="AB25:AC34">
    <cfRule type="cellIs" priority="5" dxfId="0" operator="lessThan" stopIfTrue="1">
      <formula>0</formula>
    </cfRule>
  </conditionalFormatting>
  <conditionalFormatting sqref="AJ10:AJ11">
    <cfRule type="cellIs" priority="4" dxfId="0" operator="lessThan" stopIfTrue="1">
      <formula>0</formula>
    </cfRule>
  </conditionalFormatting>
  <conditionalFormatting sqref="AJ14:AJ15">
    <cfRule type="cellIs" priority="3" dxfId="0" operator="lessThan" stopIfTrue="1">
      <formula>0</formula>
    </cfRule>
  </conditionalFormatting>
  <conditionalFormatting sqref="AC10:AD10">
    <cfRule type="cellIs" priority="2" dxfId="0" operator="lessThan" stopIfTrue="1">
      <formula>0</formula>
    </cfRule>
  </conditionalFormatting>
  <conditionalFormatting sqref="AC14:AD1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25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47</v>
      </c>
      <c r="B2" s="92"/>
      <c r="C2" s="92"/>
      <c r="D2" s="92"/>
      <c r="E2" s="138"/>
      <c r="F2" s="138"/>
      <c r="G2" s="138"/>
      <c r="H2" s="138"/>
      <c r="I2" s="411" t="str">
        <f>IF('Титул ф.9'!D22=0," ",'Титул ф.9'!D22)</f>
        <v> </v>
      </c>
      <c r="J2" s="412"/>
      <c r="K2" s="412"/>
      <c r="L2" s="412"/>
      <c r="M2" s="412"/>
      <c r="N2" s="412"/>
      <c r="O2" s="412"/>
      <c r="P2" s="412"/>
      <c r="Q2" s="412"/>
      <c r="R2" s="412"/>
      <c r="S2" s="413"/>
      <c r="T2" s="5"/>
    </row>
    <row r="3" spans="1:31" s="26" customFormat="1" ht="69.75" customHeight="1">
      <c r="A3" s="327" t="s">
        <v>750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8" s="26" customFormat="1" ht="66" customHeight="1">
      <c r="A4" s="392" t="s">
        <v>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</row>
    <row r="5" spans="1:38" s="28" customFormat="1" ht="136.5" customHeight="1">
      <c r="A5" s="363" t="s">
        <v>18</v>
      </c>
      <c r="B5" s="364"/>
      <c r="C5" s="367" t="s">
        <v>55</v>
      </c>
      <c r="D5" s="335" t="s">
        <v>4</v>
      </c>
      <c r="E5" s="328" t="s">
        <v>114</v>
      </c>
      <c r="F5" s="329"/>
      <c r="G5" s="329"/>
      <c r="H5" s="329"/>
      <c r="I5" s="330"/>
      <c r="J5" s="357" t="s">
        <v>146</v>
      </c>
      <c r="K5" s="358" t="s">
        <v>197</v>
      </c>
      <c r="L5" s="359"/>
      <c r="M5" s="376" t="s">
        <v>217</v>
      </c>
      <c r="N5" s="376"/>
      <c r="O5" s="376"/>
      <c r="P5" s="376"/>
      <c r="Q5" s="376"/>
      <c r="R5" s="376"/>
      <c r="S5" s="357" t="s">
        <v>222</v>
      </c>
      <c r="T5" s="377" t="s">
        <v>215</v>
      </c>
      <c r="U5" s="378"/>
      <c r="V5" s="379" t="s">
        <v>749</v>
      </c>
      <c r="W5" s="379"/>
      <c r="X5" s="379"/>
      <c r="Y5" s="379"/>
      <c r="Z5" s="379"/>
      <c r="AA5" s="379"/>
      <c r="AB5" s="379"/>
      <c r="AC5" s="377" t="s">
        <v>115</v>
      </c>
      <c r="AD5" s="378"/>
      <c r="AE5" s="385" t="s">
        <v>198</v>
      </c>
      <c r="AF5" s="398" t="s">
        <v>498</v>
      </c>
      <c r="AG5" s="399"/>
      <c r="AH5" s="399"/>
      <c r="AI5" s="399"/>
      <c r="AJ5" s="388" t="s">
        <v>147</v>
      </c>
      <c r="AK5" s="380" t="s">
        <v>496</v>
      </c>
      <c r="AL5" s="381" t="s">
        <v>497</v>
      </c>
    </row>
    <row r="6" spans="1:38" s="28" customFormat="1" ht="221.25" customHeight="1">
      <c r="A6" s="365"/>
      <c r="B6" s="366"/>
      <c r="C6" s="414"/>
      <c r="D6" s="336"/>
      <c r="E6" s="167" t="s">
        <v>148</v>
      </c>
      <c r="F6" s="167" t="s">
        <v>149</v>
      </c>
      <c r="G6" s="167" t="s">
        <v>150</v>
      </c>
      <c r="H6" s="167" t="s">
        <v>151</v>
      </c>
      <c r="I6" s="167" t="s">
        <v>77</v>
      </c>
      <c r="J6" s="357"/>
      <c r="K6" s="167" t="s">
        <v>201</v>
      </c>
      <c r="L6" s="167" t="s">
        <v>202</v>
      </c>
      <c r="M6" s="168" t="s">
        <v>21</v>
      </c>
      <c r="N6" s="168" t="s">
        <v>149</v>
      </c>
      <c r="O6" s="168" t="s">
        <v>150</v>
      </c>
      <c r="P6" s="168" t="s">
        <v>148</v>
      </c>
      <c r="Q6" s="167" t="s">
        <v>102</v>
      </c>
      <c r="R6" s="167" t="s">
        <v>77</v>
      </c>
      <c r="S6" s="357"/>
      <c r="T6" s="168" t="s">
        <v>177</v>
      </c>
      <c r="U6" s="168" t="s">
        <v>178</v>
      </c>
      <c r="V6" s="168" t="s">
        <v>21</v>
      </c>
      <c r="W6" s="168" t="s">
        <v>149</v>
      </c>
      <c r="X6" s="168" t="s">
        <v>150</v>
      </c>
      <c r="Y6" s="168" t="s">
        <v>148</v>
      </c>
      <c r="Z6" s="168" t="s">
        <v>102</v>
      </c>
      <c r="AA6" s="168" t="s">
        <v>152</v>
      </c>
      <c r="AB6" s="167" t="s">
        <v>77</v>
      </c>
      <c r="AC6" s="169" t="s">
        <v>214</v>
      </c>
      <c r="AD6" s="169" t="s">
        <v>180</v>
      </c>
      <c r="AE6" s="386"/>
      <c r="AF6" s="164" t="s">
        <v>254</v>
      </c>
      <c r="AG6" s="164" t="s">
        <v>255</v>
      </c>
      <c r="AH6" s="164" t="s">
        <v>256</v>
      </c>
      <c r="AI6" s="164" t="s">
        <v>257</v>
      </c>
      <c r="AJ6" s="388"/>
      <c r="AK6" s="380"/>
      <c r="AL6" s="381"/>
    </row>
    <row r="7" spans="1:38" s="115" customFormat="1" ht="15" customHeight="1">
      <c r="A7" s="415" t="s">
        <v>58</v>
      </c>
      <c r="B7" s="415"/>
      <c r="C7" s="156"/>
      <c r="D7" s="173">
        <v>1</v>
      </c>
      <c r="E7" s="162">
        <v>2</v>
      </c>
      <c r="F7" s="173">
        <v>3</v>
      </c>
      <c r="G7" s="162">
        <v>4</v>
      </c>
      <c r="H7" s="173">
        <v>5</v>
      </c>
      <c r="I7" s="162">
        <v>6</v>
      </c>
      <c r="J7" s="173">
        <v>7</v>
      </c>
      <c r="K7" s="162">
        <v>8</v>
      </c>
      <c r="L7" s="173">
        <v>9</v>
      </c>
      <c r="M7" s="162">
        <v>10</v>
      </c>
      <c r="N7" s="173">
        <v>11</v>
      </c>
      <c r="O7" s="162">
        <v>12</v>
      </c>
      <c r="P7" s="173">
        <v>13</v>
      </c>
      <c r="Q7" s="162">
        <v>14</v>
      </c>
      <c r="R7" s="173">
        <v>15</v>
      </c>
      <c r="S7" s="162">
        <v>16</v>
      </c>
      <c r="T7" s="173">
        <v>17</v>
      </c>
      <c r="U7" s="162">
        <v>18</v>
      </c>
      <c r="V7" s="173">
        <v>19</v>
      </c>
      <c r="W7" s="162">
        <v>20</v>
      </c>
      <c r="X7" s="173">
        <v>21</v>
      </c>
      <c r="Y7" s="162">
        <v>22</v>
      </c>
      <c r="Z7" s="173">
        <v>23</v>
      </c>
      <c r="AA7" s="162">
        <v>24</v>
      </c>
      <c r="AB7" s="173">
        <v>25</v>
      </c>
      <c r="AC7" s="162">
        <v>26</v>
      </c>
      <c r="AD7" s="173">
        <v>27</v>
      </c>
      <c r="AE7" s="162">
        <v>28</v>
      </c>
      <c r="AF7" s="173">
        <v>29</v>
      </c>
      <c r="AG7" s="162">
        <v>30</v>
      </c>
      <c r="AH7" s="173">
        <v>31</v>
      </c>
      <c r="AI7" s="162">
        <v>32</v>
      </c>
      <c r="AJ7" s="173">
        <v>33</v>
      </c>
      <c r="AK7" s="162">
        <v>34</v>
      </c>
      <c r="AL7" s="173">
        <v>35</v>
      </c>
    </row>
    <row r="8" spans="1:38" s="172" customFormat="1" ht="114" customHeight="1">
      <c r="A8" s="403" t="s">
        <v>732</v>
      </c>
      <c r="B8" s="403"/>
      <c r="C8" s="174" t="s">
        <v>263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s="172" customFormat="1" ht="39.75" customHeight="1">
      <c r="A9" s="407" t="s">
        <v>264</v>
      </c>
      <c r="B9" s="175" t="s">
        <v>265</v>
      </c>
      <c r="C9" s="174" t="s">
        <v>266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s="172" customFormat="1" ht="39.75" customHeight="1">
      <c r="A10" s="407"/>
      <c r="B10" s="175" t="s">
        <v>267</v>
      </c>
      <c r="C10" s="174" t="s">
        <v>268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1:38" s="172" customFormat="1" ht="39.75" customHeight="1">
      <c r="A11" s="407"/>
      <c r="B11" s="175" t="s">
        <v>269</v>
      </c>
      <c r="C11" s="174" t="s">
        <v>270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1:38" s="172" customFormat="1" ht="39.75" customHeight="1">
      <c r="A12" s="407"/>
      <c r="B12" s="175" t="s">
        <v>271</v>
      </c>
      <c r="C12" s="174" t="s">
        <v>272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8" s="172" customFormat="1" ht="39.75" customHeight="1">
      <c r="A13" s="407"/>
      <c r="B13" s="175" t="s">
        <v>273</v>
      </c>
      <c r="C13" s="174" t="s">
        <v>274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1:38" s="172" customFormat="1" ht="39.75" customHeight="1">
      <c r="A14" s="407"/>
      <c r="B14" s="175" t="s">
        <v>275</v>
      </c>
      <c r="C14" s="174" t="s">
        <v>276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38" s="172" customFormat="1" ht="39.75" customHeight="1">
      <c r="A15" s="407"/>
      <c r="B15" s="175" t="s">
        <v>277</v>
      </c>
      <c r="C15" s="174" t="s">
        <v>278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1:38" s="172" customFormat="1" ht="39.75" customHeight="1">
      <c r="A16" s="407"/>
      <c r="B16" s="175" t="s">
        <v>279</v>
      </c>
      <c r="C16" s="174" t="s">
        <v>280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1:38" s="172" customFormat="1" ht="39.75" customHeight="1">
      <c r="A17" s="407"/>
      <c r="B17" s="175" t="s">
        <v>281</v>
      </c>
      <c r="C17" s="174" t="s">
        <v>282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s="172" customFormat="1" ht="39.75" customHeight="1">
      <c r="A18" s="407"/>
      <c r="B18" s="175" t="s">
        <v>283</v>
      </c>
      <c r="C18" s="174" t="s">
        <v>284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1:38" s="172" customFormat="1" ht="39.75" customHeight="1">
      <c r="A19" s="407"/>
      <c r="B19" s="175" t="s">
        <v>285</v>
      </c>
      <c r="C19" s="174" t="s">
        <v>286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1:38" s="172" customFormat="1" ht="39.75" customHeight="1">
      <c r="A20" s="407"/>
      <c r="B20" s="175" t="s">
        <v>287</v>
      </c>
      <c r="C20" s="174" t="s">
        <v>288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</row>
    <row r="21" spans="1:38" s="172" customFormat="1" ht="39.75" customHeight="1">
      <c r="A21" s="407"/>
      <c r="B21" s="175" t="s">
        <v>289</v>
      </c>
      <c r="C21" s="174" t="s">
        <v>290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</row>
    <row r="22" spans="1:38" s="172" customFormat="1" ht="39.75" customHeight="1">
      <c r="A22" s="407"/>
      <c r="B22" s="192" t="s">
        <v>733</v>
      </c>
      <c r="C22" s="174" t="s">
        <v>291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1:38" s="172" customFormat="1" ht="39.75" customHeight="1">
      <c r="A23" s="407" t="s">
        <v>292</v>
      </c>
      <c r="B23" s="175" t="s">
        <v>293</v>
      </c>
      <c r="C23" s="174" t="s">
        <v>294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1:38" s="172" customFormat="1" ht="39.75" customHeight="1">
      <c r="A24" s="407"/>
      <c r="B24" s="175" t="s">
        <v>295</v>
      </c>
      <c r="C24" s="174" t="s">
        <v>296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</row>
    <row r="25" spans="1:38" s="172" customFormat="1" ht="39.75" customHeight="1">
      <c r="A25" s="407"/>
      <c r="B25" s="175" t="s">
        <v>297</v>
      </c>
      <c r="C25" s="174" t="s">
        <v>298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</row>
    <row r="26" spans="1:38" s="172" customFormat="1" ht="39.75" customHeight="1">
      <c r="A26" s="407"/>
      <c r="B26" s="175" t="s">
        <v>299</v>
      </c>
      <c r="C26" s="174" t="s">
        <v>300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</row>
    <row r="27" spans="1:38" s="172" customFormat="1" ht="39.75" customHeight="1">
      <c r="A27" s="407"/>
      <c r="B27" s="175" t="s">
        <v>301</v>
      </c>
      <c r="C27" s="174" t="s">
        <v>302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</row>
    <row r="28" spans="1:38" s="172" customFormat="1" ht="39.75" customHeight="1">
      <c r="A28" s="407"/>
      <c r="B28" s="175" t="s">
        <v>303</v>
      </c>
      <c r="C28" s="174" t="s">
        <v>304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1:38" s="172" customFormat="1" ht="39.75" customHeight="1">
      <c r="A29" s="407"/>
      <c r="B29" s="175" t="s">
        <v>305</v>
      </c>
      <c r="C29" s="174" t="s">
        <v>306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1:38" s="172" customFormat="1" ht="39.75" customHeight="1">
      <c r="A30" s="407"/>
      <c r="B30" s="175" t="s">
        <v>307</v>
      </c>
      <c r="C30" s="174" t="s">
        <v>308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1:38" s="172" customFormat="1" ht="39.75" customHeight="1">
      <c r="A31" s="407"/>
      <c r="B31" s="175" t="s">
        <v>309</v>
      </c>
      <c r="C31" s="174" t="s">
        <v>310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s="172" customFormat="1" ht="39.75" customHeight="1">
      <c r="A32" s="407"/>
      <c r="B32" s="192" t="s">
        <v>734</v>
      </c>
      <c r="C32" s="174" t="s">
        <v>311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</row>
    <row r="33" spans="1:38" s="172" customFormat="1" ht="39.75" customHeight="1">
      <c r="A33" s="407" t="s">
        <v>312</v>
      </c>
      <c r="B33" s="175" t="s">
        <v>313</v>
      </c>
      <c r="C33" s="174" t="s">
        <v>314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</row>
    <row r="34" spans="1:38" s="172" customFormat="1" ht="39.75" customHeight="1">
      <c r="A34" s="407"/>
      <c r="B34" s="175" t="s">
        <v>315</v>
      </c>
      <c r="C34" s="174" t="s">
        <v>316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</row>
    <row r="35" spans="1:38" s="172" customFormat="1" ht="39.75" customHeight="1">
      <c r="A35" s="407"/>
      <c r="B35" s="175" t="s">
        <v>317</v>
      </c>
      <c r="C35" s="174" t="s">
        <v>318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1:38" s="172" customFormat="1" ht="39.75" customHeight="1">
      <c r="A36" s="407"/>
      <c r="B36" s="175" t="s">
        <v>319</v>
      </c>
      <c r="C36" s="174" t="s">
        <v>320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1:38" s="172" customFormat="1" ht="39.75" customHeight="1">
      <c r="A37" s="407"/>
      <c r="B37" s="175" t="s">
        <v>321</v>
      </c>
      <c r="C37" s="174" t="s">
        <v>322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1:38" s="172" customFormat="1" ht="39.75" customHeight="1">
      <c r="A38" s="407"/>
      <c r="B38" s="175" t="s">
        <v>323</v>
      </c>
      <c r="C38" s="174" t="s">
        <v>324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s="172" customFormat="1" ht="39.75" customHeight="1">
      <c r="A39" s="407"/>
      <c r="B39" s="175" t="s">
        <v>325</v>
      </c>
      <c r="C39" s="174" t="s">
        <v>326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1:38" s="172" customFormat="1" ht="39.75" customHeight="1">
      <c r="A40" s="407"/>
      <c r="B40" s="175" t="s">
        <v>327</v>
      </c>
      <c r="C40" s="174" t="s">
        <v>328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1:38" s="172" customFormat="1" ht="39.75" customHeight="1">
      <c r="A41" s="407"/>
      <c r="B41" s="175" t="s">
        <v>329</v>
      </c>
      <c r="C41" s="174" t="s">
        <v>330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1:38" s="172" customFormat="1" ht="39.75" customHeight="1">
      <c r="A42" s="407"/>
      <c r="B42" s="175" t="s">
        <v>331</v>
      </c>
      <c r="C42" s="174" t="s">
        <v>332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</row>
    <row r="43" spans="1:38" s="172" customFormat="1" ht="39.75" customHeight="1">
      <c r="A43" s="407"/>
      <c r="B43" s="175" t="s">
        <v>333</v>
      </c>
      <c r="C43" s="174" t="s">
        <v>334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</row>
    <row r="44" spans="1:38" s="172" customFormat="1" ht="39.75" customHeight="1">
      <c r="A44" s="407"/>
      <c r="B44" s="192" t="s">
        <v>735</v>
      </c>
      <c r="C44" s="174" t="s">
        <v>335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172" customFormat="1" ht="39.75" customHeight="1">
      <c r="A45" s="407" t="s">
        <v>336</v>
      </c>
      <c r="B45" s="175" t="s">
        <v>337</v>
      </c>
      <c r="C45" s="174" t="s">
        <v>338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</row>
    <row r="46" spans="1:38" s="172" customFormat="1" ht="39.75" customHeight="1">
      <c r="A46" s="407"/>
      <c r="B46" s="175" t="s">
        <v>339</v>
      </c>
      <c r="C46" s="174" t="s">
        <v>340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</row>
    <row r="47" spans="1:38" s="172" customFormat="1" ht="39.75" customHeight="1">
      <c r="A47" s="407"/>
      <c r="B47" s="175" t="s">
        <v>341</v>
      </c>
      <c r="C47" s="174" t="s">
        <v>342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</row>
    <row r="48" spans="1:38" s="172" customFormat="1" ht="39.75" customHeight="1">
      <c r="A48" s="407"/>
      <c r="B48" s="175" t="s">
        <v>343</v>
      </c>
      <c r="C48" s="174" t="s">
        <v>344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</row>
    <row r="49" spans="1:38" s="172" customFormat="1" ht="39.75" customHeight="1">
      <c r="A49" s="407"/>
      <c r="B49" s="175" t="s">
        <v>345</v>
      </c>
      <c r="C49" s="174" t="s">
        <v>346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1:38" s="172" customFormat="1" ht="39.75" customHeight="1">
      <c r="A50" s="407"/>
      <c r="B50" s="175" t="s">
        <v>347</v>
      </c>
      <c r="C50" s="174" t="s">
        <v>348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</row>
    <row r="51" spans="1:38" s="172" customFormat="1" ht="39.75" customHeight="1">
      <c r="A51" s="407"/>
      <c r="B51" s="175" t="s">
        <v>349</v>
      </c>
      <c r="C51" s="174" t="s">
        <v>350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</row>
    <row r="52" spans="1:38" s="172" customFormat="1" ht="39.75" customHeight="1">
      <c r="A52" s="407"/>
      <c r="B52" s="175" t="s">
        <v>351</v>
      </c>
      <c r="C52" s="174" t="s">
        <v>352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</row>
    <row r="53" spans="1:38" s="172" customFormat="1" ht="39.75" customHeight="1">
      <c r="A53" s="407"/>
      <c r="B53" s="192" t="s">
        <v>736</v>
      </c>
      <c r="C53" s="174" t="s">
        <v>353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:38" s="172" customFormat="1" ht="39.75" customHeight="1">
      <c r="A54" s="407" t="s">
        <v>354</v>
      </c>
      <c r="B54" s="175" t="s">
        <v>355</v>
      </c>
      <c r="C54" s="174" t="s">
        <v>356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s="172" customFormat="1" ht="39.75" customHeight="1">
      <c r="A55" s="407"/>
      <c r="B55" s="175" t="s">
        <v>357</v>
      </c>
      <c r="C55" s="174" t="s">
        <v>358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</row>
    <row r="56" spans="1:38" s="172" customFormat="1" ht="39.75" customHeight="1">
      <c r="A56" s="407"/>
      <c r="B56" s="175" t="s">
        <v>359</v>
      </c>
      <c r="C56" s="174" t="s">
        <v>360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</row>
    <row r="57" spans="1:38" s="172" customFormat="1" ht="39.75" customHeight="1">
      <c r="A57" s="407"/>
      <c r="B57" s="175" t="s">
        <v>361</v>
      </c>
      <c r="C57" s="174" t="s">
        <v>362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</row>
    <row r="58" spans="1:38" s="172" customFormat="1" ht="39.75" customHeight="1">
      <c r="A58" s="407"/>
      <c r="B58" s="175" t="s">
        <v>363</v>
      </c>
      <c r="C58" s="174" t="s">
        <v>364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</row>
    <row r="59" spans="1:38" s="172" customFormat="1" ht="39.75" customHeight="1">
      <c r="A59" s="407"/>
      <c r="B59" s="175" t="s">
        <v>365</v>
      </c>
      <c r="C59" s="174" t="s">
        <v>366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s="172" customFormat="1" ht="39.75" customHeight="1">
      <c r="A60" s="407"/>
      <c r="B60" s="175" t="s">
        <v>367</v>
      </c>
      <c r="C60" s="174" t="s">
        <v>368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</row>
    <row r="61" spans="1:38" s="172" customFormat="1" ht="39.75" customHeight="1">
      <c r="A61" s="407"/>
      <c r="B61" s="192" t="s">
        <v>737</v>
      </c>
      <c r="C61" s="174" t="s">
        <v>369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</row>
    <row r="62" spans="1:38" s="172" customFormat="1" ht="39.75" customHeight="1">
      <c r="A62" s="407" t="s">
        <v>370</v>
      </c>
      <c r="B62" s="175" t="s">
        <v>371</v>
      </c>
      <c r="C62" s="174" t="s">
        <v>372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38" s="172" customFormat="1" ht="39.75" customHeight="1">
      <c r="A63" s="407"/>
      <c r="B63" s="175" t="s">
        <v>373</v>
      </c>
      <c r="C63" s="174" t="s">
        <v>374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</row>
    <row r="64" spans="1:38" s="172" customFormat="1" ht="39.75" customHeight="1">
      <c r="A64" s="407"/>
      <c r="B64" s="175" t="s">
        <v>375</v>
      </c>
      <c r="C64" s="174" t="s">
        <v>376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</row>
    <row r="65" spans="1:38" s="172" customFormat="1" ht="39.75" customHeight="1">
      <c r="A65" s="407"/>
      <c r="B65" s="175" t="s">
        <v>377</v>
      </c>
      <c r="C65" s="174" t="s">
        <v>378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</row>
    <row r="66" spans="1:38" s="172" customFormat="1" ht="39.75" customHeight="1">
      <c r="A66" s="407"/>
      <c r="B66" s="175" t="s">
        <v>379</v>
      </c>
      <c r="C66" s="174" t="s">
        <v>380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</row>
    <row r="67" spans="1:38" s="172" customFormat="1" ht="39.75" customHeight="1">
      <c r="A67" s="407"/>
      <c r="B67" s="175" t="s">
        <v>381</v>
      </c>
      <c r="C67" s="174" t="s">
        <v>382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</row>
    <row r="68" spans="1:38" s="172" customFormat="1" ht="39.75" customHeight="1">
      <c r="A68" s="407"/>
      <c r="B68" s="175" t="s">
        <v>383</v>
      </c>
      <c r="C68" s="174" t="s">
        <v>384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</row>
    <row r="69" spans="1:38" s="172" customFormat="1" ht="39.75" customHeight="1">
      <c r="A69" s="407"/>
      <c r="B69" s="175" t="s">
        <v>385</v>
      </c>
      <c r="C69" s="174" t="s">
        <v>386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</row>
    <row r="70" spans="1:38" s="172" customFormat="1" ht="39.75" customHeight="1">
      <c r="A70" s="408"/>
      <c r="B70" s="175" t="s">
        <v>387</v>
      </c>
      <c r="C70" s="174" t="s">
        <v>388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</row>
    <row r="71" spans="1:38" s="172" customFormat="1" ht="39.75" customHeight="1">
      <c r="A71" s="408"/>
      <c r="B71" s="192" t="s">
        <v>738</v>
      </c>
      <c r="C71" s="174" t="s">
        <v>389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</row>
    <row r="72" spans="1:38" s="172" customFormat="1" ht="39.75" customHeight="1">
      <c r="A72" s="407" t="s">
        <v>390</v>
      </c>
      <c r="B72" s="175" t="s">
        <v>391</v>
      </c>
      <c r="C72" s="174" t="s">
        <v>392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</row>
    <row r="73" spans="1:38" s="172" customFormat="1" ht="39.75" customHeight="1">
      <c r="A73" s="407"/>
      <c r="B73" s="175" t="s">
        <v>393</v>
      </c>
      <c r="C73" s="174" t="s">
        <v>394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</row>
    <row r="74" spans="1:38" s="172" customFormat="1" ht="39.75" customHeight="1">
      <c r="A74" s="407"/>
      <c r="B74" s="175" t="s">
        <v>395</v>
      </c>
      <c r="C74" s="174" t="s">
        <v>396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38" s="172" customFormat="1" ht="39.75" customHeight="1">
      <c r="A75" s="407"/>
      <c r="B75" s="175" t="s">
        <v>397</v>
      </c>
      <c r="C75" s="174" t="s">
        <v>398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</row>
    <row r="76" spans="1:38" s="172" customFormat="1" ht="39.75" customHeight="1">
      <c r="A76" s="407"/>
      <c r="B76" s="175" t="s">
        <v>399</v>
      </c>
      <c r="C76" s="174" t="s">
        <v>400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</row>
    <row r="77" spans="1:38" s="172" customFormat="1" ht="39.75" customHeight="1">
      <c r="A77" s="407"/>
      <c r="B77" s="175" t="s">
        <v>401</v>
      </c>
      <c r="C77" s="174" t="s">
        <v>402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</row>
    <row r="78" spans="1:38" s="172" customFormat="1" ht="39.75" customHeight="1">
      <c r="A78" s="407"/>
      <c r="B78" s="175" t="s">
        <v>403</v>
      </c>
      <c r="C78" s="174" t="s">
        <v>404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</row>
    <row r="79" spans="1:38" s="172" customFormat="1" ht="39.75" customHeight="1">
      <c r="A79" s="408"/>
      <c r="B79" s="192" t="s">
        <v>739</v>
      </c>
      <c r="C79" s="174" t="s">
        <v>405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</row>
    <row r="80" spans="1:38" s="172" customFormat="1" ht="39.75" customHeight="1">
      <c r="A80" s="407" t="s">
        <v>406</v>
      </c>
      <c r="B80" s="175" t="s">
        <v>407</v>
      </c>
      <c r="C80" s="174" t="s">
        <v>408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</row>
    <row r="81" spans="1:38" s="172" customFormat="1" ht="39.75" customHeight="1">
      <c r="A81" s="407"/>
      <c r="B81" s="175" t="s">
        <v>409</v>
      </c>
      <c r="C81" s="174" t="s">
        <v>410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</row>
    <row r="82" spans="1:38" s="172" customFormat="1" ht="39.75" customHeight="1">
      <c r="A82" s="407"/>
      <c r="B82" s="175" t="s">
        <v>411</v>
      </c>
      <c r="C82" s="174" t="s">
        <v>412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</row>
    <row r="83" spans="1:38" s="172" customFormat="1" ht="39.75" customHeight="1">
      <c r="A83" s="407"/>
      <c r="B83" s="175" t="s">
        <v>413</v>
      </c>
      <c r="C83" s="174" t="s">
        <v>414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</row>
    <row r="84" spans="1:38" s="172" customFormat="1" ht="39.75" customHeight="1">
      <c r="A84" s="407"/>
      <c r="B84" s="175" t="s">
        <v>415</v>
      </c>
      <c r="C84" s="174" t="s">
        <v>416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</row>
    <row r="85" spans="1:38" s="172" customFormat="1" ht="39.75" customHeight="1">
      <c r="A85" s="407"/>
      <c r="B85" s="175" t="s">
        <v>417</v>
      </c>
      <c r="C85" s="174" t="s">
        <v>418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</row>
    <row r="86" spans="1:38" s="172" customFormat="1" ht="39.75" customHeight="1">
      <c r="A86" s="407"/>
      <c r="B86" s="175" t="s">
        <v>419</v>
      </c>
      <c r="C86" s="174" t="s">
        <v>420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</row>
    <row r="87" spans="1:38" s="172" customFormat="1" ht="39.75" customHeight="1">
      <c r="A87" s="407"/>
      <c r="B87" s="175" t="s">
        <v>421</v>
      </c>
      <c r="C87" s="174" t="s">
        <v>422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</row>
    <row r="88" spans="1:38" s="172" customFormat="1" ht="39.75" customHeight="1">
      <c r="A88" s="407"/>
      <c r="B88" s="175" t="s">
        <v>423</v>
      </c>
      <c r="C88" s="174" t="s">
        <v>424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</row>
    <row r="89" spans="1:38" s="172" customFormat="1" ht="39.75" customHeight="1">
      <c r="A89" s="407"/>
      <c r="B89" s="175" t="s">
        <v>425</v>
      </c>
      <c r="C89" s="174" t="s">
        <v>426</v>
      </c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</row>
    <row r="90" spans="1:38" s="172" customFormat="1" ht="39.75" customHeight="1">
      <c r="A90" s="407"/>
      <c r="B90" s="175" t="s">
        <v>427</v>
      </c>
      <c r="C90" s="174" t="s">
        <v>428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</row>
    <row r="91" spans="1:38" s="172" customFormat="1" ht="39.75" customHeight="1">
      <c r="A91" s="407"/>
      <c r="B91" s="175" t="s">
        <v>429</v>
      </c>
      <c r="C91" s="174" t="s">
        <v>430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</row>
    <row r="92" spans="1:38" s="172" customFormat="1" ht="39.75" customHeight="1">
      <c r="A92" s="407"/>
      <c r="B92" s="192" t="s">
        <v>740</v>
      </c>
      <c r="C92" s="174" t="s">
        <v>431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</row>
    <row r="93" spans="1:38" s="172" customFormat="1" ht="39.75" customHeight="1">
      <c r="A93" s="407" t="s">
        <v>432</v>
      </c>
      <c r="B93" s="175" t="s">
        <v>433</v>
      </c>
      <c r="C93" s="174" t="s">
        <v>434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</row>
    <row r="94" spans="1:38" s="172" customFormat="1" ht="39.75" customHeight="1">
      <c r="A94" s="407"/>
      <c r="B94" s="175" t="s">
        <v>435</v>
      </c>
      <c r="C94" s="174" t="s">
        <v>436</v>
      </c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</row>
    <row r="95" spans="1:38" s="172" customFormat="1" ht="39.75" customHeight="1">
      <c r="A95" s="407"/>
      <c r="B95" s="175" t="s">
        <v>437</v>
      </c>
      <c r="C95" s="174" t="s">
        <v>438</v>
      </c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</row>
    <row r="96" spans="1:38" s="172" customFormat="1" ht="39.75" customHeight="1">
      <c r="A96" s="407"/>
      <c r="B96" s="175" t="s">
        <v>439</v>
      </c>
      <c r="C96" s="174" t="s">
        <v>440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</row>
    <row r="97" spans="1:38" s="172" customFormat="1" ht="39.75" customHeight="1">
      <c r="A97" s="407"/>
      <c r="B97" s="175" t="s">
        <v>441</v>
      </c>
      <c r="C97" s="174" t="s">
        <v>442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</row>
    <row r="98" spans="1:38" s="172" customFormat="1" ht="39.75" customHeight="1">
      <c r="A98" s="407"/>
      <c r="B98" s="175" t="s">
        <v>443</v>
      </c>
      <c r="C98" s="174" t="s">
        <v>444</v>
      </c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</row>
    <row r="99" spans="1:38" s="172" customFormat="1" ht="39.75" customHeight="1">
      <c r="A99" s="407"/>
      <c r="B99" s="175" t="s">
        <v>445</v>
      </c>
      <c r="C99" s="174" t="s">
        <v>446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</row>
    <row r="100" spans="1:38" s="172" customFormat="1" ht="39.75" customHeight="1">
      <c r="A100" s="407"/>
      <c r="B100" s="175" t="s">
        <v>447</v>
      </c>
      <c r="C100" s="174" t="s">
        <v>448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</row>
    <row r="101" spans="1:38" s="172" customFormat="1" ht="39.75" customHeight="1">
      <c r="A101" s="408"/>
      <c r="B101" s="175" t="s">
        <v>449</v>
      </c>
      <c r="C101" s="174" t="s">
        <v>450</v>
      </c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</row>
    <row r="102" spans="1:38" s="172" customFormat="1" ht="39.75" customHeight="1">
      <c r="A102" s="408"/>
      <c r="B102" s="192" t="s">
        <v>741</v>
      </c>
      <c r="C102" s="174" t="s">
        <v>451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</row>
    <row r="103" spans="1:38" s="172" customFormat="1" ht="124.5" customHeight="1">
      <c r="A103" s="404" t="s">
        <v>742</v>
      </c>
      <c r="B103" s="404"/>
      <c r="C103" s="174" t="s">
        <v>452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</row>
    <row r="104" spans="1:38" s="172" customFormat="1" ht="49.5" customHeight="1">
      <c r="A104" s="405" t="s">
        <v>453</v>
      </c>
      <c r="B104" s="176" t="s">
        <v>454</v>
      </c>
      <c r="C104" s="174" t="s">
        <v>455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</row>
    <row r="105" spans="1:38" s="172" customFormat="1" ht="49.5" customHeight="1">
      <c r="A105" s="405"/>
      <c r="B105" s="176" t="s">
        <v>456</v>
      </c>
      <c r="C105" s="174" t="s">
        <v>457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</row>
    <row r="106" spans="1:38" s="172" customFormat="1" ht="49.5" customHeight="1">
      <c r="A106" s="405"/>
      <c r="B106" s="176" t="s">
        <v>458</v>
      </c>
      <c r="C106" s="174" t="s">
        <v>459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</row>
    <row r="107" spans="1:38" s="172" customFormat="1" ht="45.75" customHeight="1">
      <c r="A107" s="405"/>
      <c r="B107" s="176" t="s">
        <v>460</v>
      </c>
      <c r="C107" s="174" t="s">
        <v>461</v>
      </c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</row>
    <row r="108" spans="1:38" s="172" customFormat="1" ht="49.5" customHeight="1">
      <c r="A108" s="405"/>
      <c r="B108" s="176" t="s">
        <v>462</v>
      </c>
      <c r="C108" s="174" t="s">
        <v>463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</row>
    <row r="109" spans="1:38" s="172" customFormat="1" ht="133.5" customHeight="1">
      <c r="A109" s="406" t="s">
        <v>743</v>
      </c>
      <c r="B109" s="177" t="s">
        <v>744</v>
      </c>
      <c r="C109" s="174" t="s">
        <v>464</v>
      </c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</row>
    <row r="110" spans="1:38" s="172" customFormat="1" ht="49.5" customHeight="1">
      <c r="A110" s="406"/>
      <c r="B110" s="176" t="s">
        <v>722</v>
      </c>
      <c r="C110" s="174" t="s">
        <v>465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</row>
    <row r="111" spans="1:38" s="172" customFormat="1" ht="49.5" customHeight="1">
      <c r="A111" s="406"/>
      <c r="B111" s="176" t="s">
        <v>723</v>
      </c>
      <c r="C111" s="174" t="s">
        <v>466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</row>
    <row r="112" spans="1:38" s="172" customFormat="1" ht="49.5" customHeight="1">
      <c r="A112" s="406"/>
      <c r="B112" s="176" t="s">
        <v>745</v>
      </c>
      <c r="C112" s="174" t="s">
        <v>467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</row>
    <row r="113" spans="1:38" s="172" customFormat="1" ht="49.5" customHeight="1">
      <c r="A113" s="406"/>
      <c r="B113" s="176" t="s">
        <v>724</v>
      </c>
      <c r="C113" s="174" t="s">
        <v>468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</row>
    <row r="114" spans="1:38" s="172" customFormat="1" ht="49.5" customHeight="1">
      <c r="A114" s="406"/>
      <c r="B114" s="176" t="s">
        <v>746</v>
      </c>
      <c r="C114" s="174" t="s">
        <v>469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</row>
    <row r="115" spans="1:38" s="172" customFormat="1" ht="49.5" customHeight="1">
      <c r="A115" s="406"/>
      <c r="B115" s="176" t="s">
        <v>725</v>
      </c>
      <c r="C115" s="174" t="s">
        <v>470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</row>
    <row r="116" spans="1:38" s="172" customFormat="1" ht="49.5" customHeight="1">
      <c r="A116" s="406"/>
      <c r="B116" s="176" t="s">
        <v>726</v>
      </c>
      <c r="C116" s="174" t="s">
        <v>471</v>
      </c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</row>
    <row r="117" spans="1:38" s="172" customFormat="1" ht="49.5" customHeight="1">
      <c r="A117" s="406"/>
      <c r="B117" s="176" t="s">
        <v>727</v>
      </c>
      <c r="C117" s="174" t="s">
        <v>472</v>
      </c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</row>
    <row r="118" spans="1:38" s="172" customFormat="1" ht="43.5" customHeight="1">
      <c r="A118" s="406"/>
      <c r="B118" s="176" t="s">
        <v>728</v>
      </c>
      <c r="C118" s="174" t="s">
        <v>473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</row>
    <row r="119" spans="1:38" s="172" customFormat="1" ht="49.5" customHeight="1">
      <c r="A119" s="406"/>
      <c r="B119" s="176" t="s">
        <v>474</v>
      </c>
      <c r="C119" s="174" t="s">
        <v>475</v>
      </c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</row>
    <row r="120" spans="1:38" s="172" customFormat="1" ht="49.5" customHeight="1">
      <c r="A120" s="406"/>
      <c r="B120" s="176" t="s">
        <v>476</v>
      </c>
      <c r="C120" s="174" t="s">
        <v>477</v>
      </c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</row>
    <row r="121" spans="1:38" s="172" customFormat="1" ht="49.5" customHeight="1">
      <c r="A121" s="406"/>
      <c r="B121" s="176" t="s">
        <v>478</v>
      </c>
      <c r="C121" s="174" t="s">
        <v>479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</row>
    <row r="122" spans="1:38" s="172" customFormat="1" ht="144" customHeight="1">
      <c r="A122" s="400" t="s">
        <v>747</v>
      </c>
      <c r="B122" s="177" t="s">
        <v>748</v>
      </c>
      <c r="C122" s="174" t="s">
        <v>480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</row>
    <row r="123" spans="1:38" s="172" customFormat="1" ht="49.5" customHeight="1">
      <c r="A123" s="400"/>
      <c r="B123" s="176" t="s">
        <v>722</v>
      </c>
      <c r="C123" s="174" t="s">
        <v>481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</row>
    <row r="124" spans="1:38" s="172" customFormat="1" ht="49.5" customHeight="1">
      <c r="A124" s="400"/>
      <c r="B124" s="176" t="s">
        <v>723</v>
      </c>
      <c r="C124" s="174" t="s">
        <v>482</v>
      </c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</row>
    <row r="125" spans="1:38" s="172" customFormat="1" ht="49.5" customHeight="1">
      <c r="A125" s="400"/>
      <c r="B125" s="176" t="s">
        <v>745</v>
      </c>
      <c r="C125" s="174" t="s">
        <v>483</v>
      </c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</row>
    <row r="126" spans="1:38" s="172" customFormat="1" ht="49.5" customHeight="1">
      <c r="A126" s="400"/>
      <c r="B126" s="176" t="s">
        <v>724</v>
      </c>
      <c r="C126" s="174" t="s">
        <v>484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</row>
    <row r="127" spans="1:38" s="172" customFormat="1" ht="49.5" customHeight="1">
      <c r="A127" s="400"/>
      <c r="B127" s="176" t="s">
        <v>746</v>
      </c>
      <c r="C127" s="174" t="s">
        <v>485</v>
      </c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</row>
    <row r="128" spans="1:38" s="172" customFormat="1" ht="49.5" customHeight="1">
      <c r="A128" s="400"/>
      <c r="B128" s="176" t="s">
        <v>725</v>
      </c>
      <c r="C128" s="174" t="s">
        <v>486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</row>
    <row r="129" spans="1:38" s="172" customFormat="1" ht="49.5" customHeight="1">
      <c r="A129" s="400"/>
      <c r="B129" s="176" t="s">
        <v>726</v>
      </c>
      <c r="C129" s="174" t="s">
        <v>487</v>
      </c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</row>
    <row r="130" spans="1:38" s="172" customFormat="1" ht="49.5" customHeight="1">
      <c r="A130" s="400"/>
      <c r="B130" s="176" t="s">
        <v>727</v>
      </c>
      <c r="C130" s="174" t="s">
        <v>488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</row>
    <row r="131" spans="1:38" s="172" customFormat="1" ht="42" customHeight="1">
      <c r="A131" s="400"/>
      <c r="B131" s="176" t="s">
        <v>728</v>
      </c>
      <c r="C131" s="174" t="s">
        <v>489</v>
      </c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</row>
    <row r="132" spans="1:38" s="172" customFormat="1" ht="49.5" customHeight="1">
      <c r="A132" s="400"/>
      <c r="B132" s="176" t="s">
        <v>474</v>
      </c>
      <c r="C132" s="174" t="s">
        <v>490</v>
      </c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</row>
    <row r="133" spans="1:38" s="172" customFormat="1" ht="49.5" customHeight="1">
      <c r="A133" s="400"/>
      <c r="B133" s="176" t="s">
        <v>476</v>
      </c>
      <c r="C133" s="174" t="s">
        <v>491</v>
      </c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</row>
    <row r="134" spans="1:38" s="172" customFormat="1" ht="49.5" customHeight="1">
      <c r="A134" s="400"/>
      <c r="B134" s="176" t="s">
        <v>478</v>
      </c>
      <c r="C134" s="174" t="s">
        <v>492</v>
      </c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</row>
    <row r="137" spans="2:23" s="172" customFormat="1" ht="29.25" customHeight="1">
      <c r="B137" s="401" t="s">
        <v>729</v>
      </c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</row>
    <row r="138" spans="2:23" s="172" customFormat="1" ht="27.75" customHeight="1">
      <c r="B138" s="402" t="s">
        <v>730</v>
      </c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</row>
    <row r="139" spans="2:16" ht="20.25" customHeight="1">
      <c r="B139" s="409" t="s">
        <v>1</v>
      </c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</row>
  </sheetData>
  <sheetProtection/>
  <mergeCells count="37">
    <mergeCell ref="AL5:AL6"/>
    <mergeCell ref="A7:B7"/>
    <mergeCell ref="V5:AB5"/>
    <mergeCell ref="AC5:AD5"/>
    <mergeCell ref="AE5:AE6"/>
    <mergeCell ref="AJ5:AJ6"/>
    <mergeCell ref="AK5:AK6"/>
    <mergeCell ref="I2:S2"/>
    <mergeCell ref="A45:A53"/>
    <mergeCell ref="A54:A61"/>
    <mergeCell ref="S5:S6"/>
    <mergeCell ref="A3:AE3"/>
    <mergeCell ref="A4:AL4"/>
    <mergeCell ref="AF5:AI5"/>
    <mergeCell ref="D5:D6"/>
    <mergeCell ref="T5:U5"/>
    <mergeCell ref="C5:C6"/>
    <mergeCell ref="B139:P139"/>
    <mergeCell ref="K5:L5"/>
    <mergeCell ref="M5:R5"/>
    <mergeCell ref="A93:A102"/>
    <mergeCell ref="A72:A79"/>
    <mergeCell ref="E5:I5"/>
    <mergeCell ref="J5:J6"/>
    <mergeCell ref="A33:A44"/>
    <mergeCell ref="A5:B6"/>
    <mergeCell ref="A9:A22"/>
    <mergeCell ref="A122:A134"/>
    <mergeCell ref="B137:W137"/>
    <mergeCell ref="B138:W138"/>
    <mergeCell ref="A8:B8"/>
    <mergeCell ref="A103:B103"/>
    <mergeCell ref="A104:A108"/>
    <mergeCell ref="A109:A121"/>
    <mergeCell ref="A62:A71"/>
    <mergeCell ref="A80:A92"/>
    <mergeCell ref="A23:A32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4"/>
  <sheetViews>
    <sheetView zoomScale="50" zoomScaleNormal="50" zoomScalePageLayoutView="0" workbookViewId="0" topLeftCell="A118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2" t="s">
        <v>47</v>
      </c>
      <c r="B2" s="92"/>
      <c r="C2" s="92"/>
      <c r="D2" s="92"/>
      <c r="E2" s="138"/>
      <c r="F2" s="138"/>
      <c r="G2" s="138"/>
      <c r="H2" s="138"/>
      <c r="I2" s="411" t="str">
        <f>IF('Титул ф.9'!D23=0," ",'Титул ф.9'!D23)</f>
        <v>Ульяновский областной суд </v>
      </c>
      <c r="J2" s="412"/>
      <c r="K2" s="412"/>
      <c r="L2" s="412"/>
      <c r="M2" s="412"/>
      <c r="N2" s="412"/>
      <c r="O2" s="412"/>
      <c r="P2" s="412"/>
      <c r="Q2" s="412"/>
      <c r="R2" s="412"/>
      <c r="S2" s="413"/>
      <c r="T2" s="5"/>
    </row>
    <row r="3" spans="1:31" s="26" customFormat="1" ht="69.75" customHeight="1">
      <c r="A3" s="327" t="s">
        <v>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8" s="26" customFormat="1" ht="66" customHeight="1">
      <c r="A4" s="392" t="s">
        <v>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</row>
    <row r="5" spans="1:38" s="28" customFormat="1" ht="136.5" customHeight="1">
      <c r="A5" s="363" t="s">
        <v>18</v>
      </c>
      <c r="B5" s="364"/>
      <c r="C5" s="367" t="s">
        <v>55</v>
      </c>
      <c r="D5" s="335" t="s">
        <v>4</v>
      </c>
      <c r="E5" s="328" t="s">
        <v>114</v>
      </c>
      <c r="F5" s="329"/>
      <c r="G5" s="329"/>
      <c r="H5" s="329"/>
      <c r="I5" s="330"/>
      <c r="J5" s="357" t="s">
        <v>146</v>
      </c>
      <c r="K5" s="358" t="s">
        <v>197</v>
      </c>
      <c r="L5" s="359"/>
      <c r="M5" s="376" t="s">
        <v>217</v>
      </c>
      <c r="N5" s="376"/>
      <c r="O5" s="376"/>
      <c r="P5" s="376"/>
      <c r="Q5" s="376"/>
      <c r="R5" s="376"/>
      <c r="S5" s="357" t="s">
        <v>222</v>
      </c>
      <c r="T5" s="377" t="s">
        <v>215</v>
      </c>
      <c r="U5" s="378"/>
      <c r="V5" s="379" t="s">
        <v>749</v>
      </c>
      <c r="W5" s="379"/>
      <c r="X5" s="379"/>
      <c r="Y5" s="379"/>
      <c r="Z5" s="379"/>
      <c r="AA5" s="379"/>
      <c r="AB5" s="379"/>
      <c r="AC5" s="377" t="s">
        <v>115</v>
      </c>
      <c r="AD5" s="378"/>
      <c r="AE5" s="385" t="s">
        <v>198</v>
      </c>
      <c r="AF5" s="398" t="s">
        <v>498</v>
      </c>
      <c r="AG5" s="399"/>
      <c r="AH5" s="399"/>
      <c r="AI5" s="399"/>
      <c r="AJ5" s="388" t="s">
        <v>147</v>
      </c>
      <c r="AK5" s="380" t="s">
        <v>496</v>
      </c>
      <c r="AL5" s="381" t="s">
        <v>497</v>
      </c>
    </row>
    <row r="6" spans="1:38" s="28" customFormat="1" ht="221.25" customHeight="1">
      <c r="A6" s="365"/>
      <c r="B6" s="366"/>
      <c r="C6" s="414"/>
      <c r="D6" s="336"/>
      <c r="E6" s="167" t="s">
        <v>148</v>
      </c>
      <c r="F6" s="167" t="s">
        <v>149</v>
      </c>
      <c r="G6" s="167" t="s">
        <v>150</v>
      </c>
      <c r="H6" s="167" t="s">
        <v>151</v>
      </c>
      <c r="I6" s="167" t="s">
        <v>77</v>
      </c>
      <c r="J6" s="357"/>
      <c r="K6" s="167" t="s">
        <v>201</v>
      </c>
      <c r="L6" s="167" t="s">
        <v>202</v>
      </c>
      <c r="M6" s="168" t="s">
        <v>21</v>
      </c>
      <c r="N6" s="168" t="s">
        <v>149</v>
      </c>
      <c r="O6" s="168" t="s">
        <v>150</v>
      </c>
      <c r="P6" s="168" t="s">
        <v>148</v>
      </c>
      <c r="Q6" s="167" t="s">
        <v>102</v>
      </c>
      <c r="R6" s="167" t="s">
        <v>77</v>
      </c>
      <c r="S6" s="357"/>
      <c r="T6" s="168" t="s">
        <v>177</v>
      </c>
      <c r="U6" s="168" t="s">
        <v>178</v>
      </c>
      <c r="V6" s="168" t="s">
        <v>21</v>
      </c>
      <c r="W6" s="168" t="s">
        <v>149</v>
      </c>
      <c r="X6" s="168" t="s">
        <v>150</v>
      </c>
      <c r="Y6" s="168" t="s">
        <v>148</v>
      </c>
      <c r="Z6" s="168" t="s">
        <v>102</v>
      </c>
      <c r="AA6" s="168" t="s">
        <v>152</v>
      </c>
      <c r="AB6" s="167" t="s">
        <v>77</v>
      </c>
      <c r="AC6" s="169" t="s">
        <v>214</v>
      </c>
      <c r="AD6" s="169" t="s">
        <v>180</v>
      </c>
      <c r="AE6" s="386"/>
      <c r="AF6" s="164" t="s">
        <v>254</v>
      </c>
      <c r="AG6" s="164" t="s">
        <v>255</v>
      </c>
      <c r="AH6" s="164" t="s">
        <v>256</v>
      </c>
      <c r="AI6" s="164" t="s">
        <v>257</v>
      </c>
      <c r="AJ6" s="388"/>
      <c r="AK6" s="380"/>
      <c r="AL6" s="381"/>
    </row>
    <row r="7" spans="1:38" s="115" customFormat="1" ht="15" customHeight="1">
      <c r="A7" s="415" t="s">
        <v>58</v>
      </c>
      <c r="B7" s="415"/>
      <c r="C7" s="156"/>
      <c r="D7" s="173">
        <v>1</v>
      </c>
      <c r="E7" s="162">
        <v>2</v>
      </c>
      <c r="F7" s="173">
        <v>3</v>
      </c>
      <c r="G7" s="162">
        <v>4</v>
      </c>
      <c r="H7" s="173">
        <v>5</v>
      </c>
      <c r="I7" s="162">
        <v>6</v>
      </c>
      <c r="J7" s="173">
        <v>7</v>
      </c>
      <c r="K7" s="162">
        <v>8</v>
      </c>
      <c r="L7" s="173">
        <v>9</v>
      </c>
      <c r="M7" s="162">
        <v>10</v>
      </c>
      <c r="N7" s="173">
        <v>11</v>
      </c>
      <c r="O7" s="162">
        <v>12</v>
      </c>
      <c r="P7" s="173">
        <v>13</v>
      </c>
      <c r="Q7" s="162">
        <v>14</v>
      </c>
      <c r="R7" s="173">
        <v>15</v>
      </c>
      <c r="S7" s="162">
        <v>16</v>
      </c>
      <c r="T7" s="173">
        <v>17</v>
      </c>
      <c r="U7" s="162">
        <v>18</v>
      </c>
      <c r="V7" s="173">
        <v>19</v>
      </c>
      <c r="W7" s="162">
        <v>20</v>
      </c>
      <c r="X7" s="173">
        <v>21</v>
      </c>
      <c r="Y7" s="162">
        <v>22</v>
      </c>
      <c r="Z7" s="173">
        <v>23</v>
      </c>
      <c r="AA7" s="162">
        <v>24</v>
      </c>
      <c r="AB7" s="173">
        <v>25</v>
      </c>
      <c r="AC7" s="162">
        <v>26</v>
      </c>
      <c r="AD7" s="173">
        <v>27</v>
      </c>
      <c r="AE7" s="162">
        <v>28</v>
      </c>
      <c r="AF7" s="173">
        <v>29</v>
      </c>
      <c r="AG7" s="162">
        <v>30</v>
      </c>
      <c r="AH7" s="173">
        <v>31</v>
      </c>
      <c r="AI7" s="162">
        <v>32</v>
      </c>
      <c r="AJ7" s="173">
        <v>33</v>
      </c>
      <c r="AK7" s="162">
        <v>34</v>
      </c>
      <c r="AL7" s="173">
        <v>35</v>
      </c>
    </row>
    <row r="8" spans="1:38" s="172" customFormat="1" ht="114" customHeight="1">
      <c r="A8" s="403" t="s">
        <v>732</v>
      </c>
      <c r="B8" s="403"/>
      <c r="C8" s="174" t="s">
        <v>263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s="172" customFormat="1" ht="39.75" customHeight="1">
      <c r="A9" s="407" t="s">
        <v>264</v>
      </c>
      <c r="B9" s="175" t="s">
        <v>265</v>
      </c>
      <c r="C9" s="174" t="s">
        <v>266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s="172" customFormat="1" ht="39.75" customHeight="1">
      <c r="A10" s="407"/>
      <c r="B10" s="175" t="s">
        <v>267</v>
      </c>
      <c r="C10" s="174" t="s">
        <v>268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1:38" s="172" customFormat="1" ht="39.75" customHeight="1">
      <c r="A11" s="407"/>
      <c r="B11" s="175" t="s">
        <v>269</v>
      </c>
      <c r="C11" s="174" t="s">
        <v>270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1:38" s="172" customFormat="1" ht="39.75" customHeight="1">
      <c r="A12" s="407"/>
      <c r="B12" s="175" t="s">
        <v>271</v>
      </c>
      <c r="C12" s="174" t="s">
        <v>272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8" s="172" customFormat="1" ht="39.75" customHeight="1">
      <c r="A13" s="407"/>
      <c r="B13" s="175" t="s">
        <v>273</v>
      </c>
      <c r="C13" s="174" t="s">
        <v>274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1:38" s="172" customFormat="1" ht="39.75" customHeight="1">
      <c r="A14" s="407"/>
      <c r="B14" s="175" t="s">
        <v>275</v>
      </c>
      <c r="C14" s="174" t="s">
        <v>276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38" s="172" customFormat="1" ht="39.75" customHeight="1">
      <c r="A15" s="407"/>
      <c r="B15" s="175" t="s">
        <v>277</v>
      </c>
      <c r="C15" s="174" t="s">
        <v>278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1:38" s="172" customFormat="1" ht="39.75" customHeight="1">
      <c r="A16" s="407"/>
      <c r="B16" s="175" t="s">
        <v>279</v>
      </c>
      <c r="C16" s="174" t="s">
        <v>280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1:38" s="172" customFormat="1" ht="39.75" customHeight="1">
      <c r="A17" s="407"/>
      <c r="B17" s="175" t="s">
        <v>281</v>
      </c>
      <c r="C17" s="174" t="s">
        <v>282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s="172" customFormat="1" ht="39.75" customHeight="1">
      <c r="A18" s="407"/>
      <c r="B18" s="175" t="s">
        <v>283</v>
      </c>
      <c r="C18" s="174" t="s">
        <v>284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1:38" s="172" customFormat="1" ht="39.75" customHeight="1">
      <c r="A19" s="407"/>
      <c r="B19" s="175" t="s">
        <v>285</v>
      </c>
      <c r="C19" s="174" t="s">
        <v>286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1:38" s="172" customFormat="1" ht="39.75" customHeight="1">
      <c r="A20" s="407"/>
      <c r="B20" s="175" t="s">
        <v>287</v>
      </c>
      <c r="C20" s="174" t="s">
        <v>288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</row>
    <row r="21" spans="1:38" s="172" customFormat="1" ht="39.75" customHeight="1">
      <c r="A21" s="407"/>
      <c r="B21" s="175" t="s">
        <v>289</v>
      </c>
      <c r="C21" s="174" t="s">
        <v>290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</row>
    <row r="22" spans="1:38" s="172" customFormat="1" ht="39.75" customHeight="1">
      <c r="A22" s="407"/>
      <c r="B22" s="192" t="s">
        <v>733</v>
      </c>
      <c r="C22" s="174" t="s">
        <v>291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1:38" s="172" customFormat="1" ht="39.75" customHeight="1">
      <c r="A23" s="407" t="s">
        <v>292</v>
      </c>
      <c r="B23" s="175" t="s">
        <v>293</v>
      </c>
      <c r="C23" s="174" t="s">
        <v>294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1:38" s="172" customFormat="1" ht="39.75" customHeight="1">
      <c r="A24" s="407"/>
      <c r="B24" s="175" t="s">
        <v>295</v>
      </c>
      <c r="C24" s="174" t="s">
        <v>296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</row>
    <row r="25" spans="1:38" s="172" customFormat="1" ht="39.75" customHeight="1">
      <c r="A25" s="407"/>
      <c r="B25" s="175" t="s">
        <v>297</v>
      </c>
      <c r="C25" s="174" t="s">
        <v>298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</row>
    <row r="26" spans="1:38" s="172" customFormat="1" ht="39.75" customHeight="1">
      <c r="A26" s="407"/>
      <c r="B26" s="175" t="s">
        <v>299</v>
      </c>
      <c r="C26" s="174" t="s">
        <v>300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</row>
    <row r="27" spans="1:38" s="172" customFormat="1" ht="39.75" customHeight="1">
      <c r="A27" s="407"/>
      <c r="B27" s="175" t="s">
        <v>301</v>
      </c>
      <c r="C27" s="174" t="s">
        <v>302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</row>
    <row r="28" spans="1:38" s="172" customFormat="1" ht="39.75" customHeight="1">
      <c r="A28" s="407"/>
      <c r="B28" s="175" t="s">
        <v>303</v>
      </c>
      <c r="C28" s="174" t="s">
        <v>304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1:38" s="172" customFormat="1" ht="39.75" customHeight="1">
      <c r="A29" s="407"/>
      <c r="B29" s="175" t="s">
        <v>305</v>
      </c>
      <c r="C29" s="174" t="s">
        <v>306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1:38" s="172" customFormat="1" ht="39.75" customHeight="1">
      <c r="A30" s="407"/>
      <c r="B30" s="175" t="s">
        <v>307</v>
      </c>
      <c r="C30" s="174" t="s">
        <v>308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1:38" s="172" customFormat="1" ht="39.75" customHeight="1">
      <c r="A31" s="407"/>
      <c r="B31" s="175" t="s">
        <v>309</v>
      </c>
      <c r="C31" s="174" t="s">
        <v>310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s="172" customFormat="1" ht="39.75" customHeight="1">
      <c r="A32" s="407"/>
      <c r="B32" s="192" t="s">
        <v>734</v>
      </c>
      <c r="C32" s="174" t="s">
        <v>311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</row>
    <row r="33" spans="1:38" s="172" customFormat="1" ht="39.75" customHeight="1">
      <c r="A33" s="407" t="s">
        <v>312</v>
      </c>
      <c r="B33" s="175" t="s">
        <v>313</v>
      </c>
      <c r="C33" s="174" t="s">
        <v>314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</row>
    <row r="34" spans="1:38" s="172" customFormat="1" ht="39.75" customHeight="1">
      <c r="A34" s="407"/>
      <c r="B34" s="175" t="s">
        <v>315</v>
      </c>
      <c r="C34" s="174" t="s">
        <v>316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</row>
    <row r="35" spans="1:38" s="172" customFormat="1" ht="39.75" customHeight="1">
      <c r="A35" s="407"/>
      <c r="B35" s="175" t="s">
        <v>317</v>
      </c>
      <c r="C35" s="174" t="s">
        <v>318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1:38" s="172" customFormat="1" ht="39.75" customHeight="1">
      <c r="A36" s="407"/>
      <c r="B36" s="175" t="s">
        <v>319</v>
      </c>
      <c r="C36" s="174" t="s">
        <v>320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1:38" s="172" customFormat="1" ht="39.75" customHeight="1">
      <c r="A37" s="407"/>
      <c r="B37" s="175" t="s">
        <v>321</v>
      </c>
      <c r="C37" s="174" t="s">
        <v>322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1:38" s="172" customFormat="1" ht="39.75" customHeight="1">
      <c r="A38" s="407"/>
      <c r="B38" s="175" t="s">
        <v>323</v>
      </c>
      <c r="C38" s="174" t="s">
        <v>324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s="172" customFormat="1" ht="39.75" customHeight="1">
      <c r="A39" s="407"/>
      <c r="B39" s="175" t="s">
        <v>325</v>
      </c>
      <c r="C39" s="174" t="s">
        <v>326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1:38" s="172" customFormat="1" ht="39.75" customHeight="1">
      <c r="A40" s="407"/>
      <c r="B40" s="175" t="s">
        <v>327</v>
      </c>
      <c r="C40" s="174" t="s">
        <v>328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spans="1:38" s="172" customFormat="1" ht="39.75" customHeight="1">
      <c r="A41" s="407"/>
      <c r="B41" s="175" t="s">
        <v>329</v>
      </c>
      <c r="C41" s="174" t="s">
        <v>330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1:38" s="172" customFormat="1" ht="39.75" customHeight="1">
      <c r="A42" s="407"/>
      <c r="B42" s="175" t="s">
        <v>331</v>
      </c>
      <c r="C42" s="174" t="s">
        <v>332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</row>
    <row r="43" spans="1:38" s="172" customFormat="1" ht="39.75" customHeight="1">
      <c r="A43" s="407"/>
      <c r="B43" s="175" t="s">
        <v>333</v>
      </c>
      <c r="C43" s="174" t="s">
        <v>334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</row>
    <row r="44" spans="1:38" s="172" customFormat="1" ht="39.75" customHeight="1">
      <c r="A44" s="407"/>
      <c r="B44" s="192" t="s">
        <v>735</v>
      </c>
      <c r="C44" s="174" t="s">
        <v>335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172" customFormat="1" ht="39.75" customHeight="1">
      <c r="A45" s="407" t="s">
        <v>336</v>
      </c>
      <c r="B45" s="175" t="s">
        <v>337</v>
      </c>
      <c r="C45" s="174" t="s">
        <v>338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</row>
    <row r="46" spans="1:38" s="172" customFormat="1" ht="39.75" customHeight="1">
      <c r="A46" s="407"/>
      <c r="B46" s="175" t="s">
        <v>339</v>
      </c>
      <c r="C46" s="174" t="s">
        <v>340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</row>
    <row r="47" spans="1:38" s="172" customFormat="1" ht="39.75" customHeight="1">
      <c r="A47" s="407"/>
      <c r="B47" s="175" t="s">
        <v>341</v>
      </c>
      <c r="C47" s="174" t="s">
        <v>342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</row>
    <row r="48" spans="1:38" s="172" customFormat="1" ht="39.75" customHeight="1">
      <c r="A48" s="407"/>
      <c r="B48" s="175" t="s">
        <v>343</v>
      </c>
      <c r="C48" s="174" t="s">
        <v>344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</row>
    <row r="49" spans="1:38" s="172" customFormat="1" ht="39.75" customHeight="1">
      <c r="A49" s="407"/>
      <c r="B49" s="175" t="s">
        <v>345</v>
      </c>
      <c r="C49" s="174" t="s">
        <v>346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1:38" s="172" customFormat="1" ht="39.75" customHeight="1">
      <c r="A50" s="407"/>
      <c r="B50" s="175" t="s">
        <v>347</v>
      </c>
      <c r="C50" s="174" t="s">
        <v>348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</row>
    <row r="51" spans="1:38" s="172" customFormat="1" ht="39.75" customHeight="1">
      <c r="A51" s="407"/>
      <c r="B51" s="175" t="s">
        <v>349</v>
      </c>
      <c r="C51" s="174" t="s">
        <v>350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</row>
    <row r="52" spans="1:38" s="172" customFormat="1" ht="39.75" customHeight="1">
      <c r="A52" s="407"/>
      <c r="B52" s="175" t="s">
        <v>351</v>
      </c>
      <c r="C52" s="174" t="s">
        <v>352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</row>
    <row r="53" spans="1:38" s="172" customFormat="1" ht="39.75" customHeight="1">
      <c r="A53" s="407"/>
      <c r="B53" s="192" t="s">
        <v>736</v>
      </c>
      <c r="C53" s="174" t="s">
        <v>353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:38" s="172" customFormat="1" ht="39.75" customHeight="1">
      <c r="A54" s="407" t="s">
        <v>354</v>
      </c>
      <c r="B54" s="175" t="s">
        <v>355</v>
      </c>
      <c r="C54" s="174" t="s">
        <v>356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s="172" customFormat="1" ht="39.75" customHeight="1">
      <c r="A55" s="407"/>
      <c r="B55" s="175" t="s">
        <v>357</v>
      </c>
      <c r="C55" s="174" t="s">
        <v>358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</row>
    <row r="56" spans="1:38" s="172" customFormat="1" ht="39.75" customHeight="1">
      <c r="A56" s="407"/>
      <c r="B56" s="175" t="s">
        <v>359</v>
      </c>
      <c r="C56" s="174" t="s">
        <v>360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</row>
    <row r="57" spans="1:38" s="172" customFormat="1" ht="39.75" customHeight="1">
      <c r="A57" s="407"/>
      <c r="B57" s="175" t="s">
        <v>361</v>
      </c>
      <c r="C57" s="174" t="s">
        <v>362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</row>
    <row r="58" spans="1:38" s="172" customFormat="1" ht="39.75" customHeight="1">
      <c r="A58" s="407"/>
      <c r="B58" s="175" t="s">
        <v>363</v>
      </c>
      <c r="C58" s="174" t="s">
        <v>364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</row>
    <row r="59" spans="1:38" s="172" customFormat="1" ht="39.75" customHeight="1">
      <c r="A59" s="407"/>
      <c r="B59" s="175" t="s">
        <v>365</v>
      </c>
      <c r="C59" s="174" t="s">
        <v>366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s="172" customFormat="1" ht="39.75" customHeight="1">
      <c r="A60" s="407"/>
      <c r="B60" s="175" t="s">
        <v>367</v>
      </c>
      <c r="C60" s="174" t="s">
        <v>368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</row>
    <row r="61" spans="1:38" s="172" customFormat="1" ht="39.75" customHeight="1">
      <c r="A61" s="407"/>
      <c r="B61" s="192" t="s">
        <v>737</v>
      </c>
      <c r="C61" s="174" t="s">
        <v>369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</row>
    <row r="62" spans="1:38" s="172" customFormat="1" ht="39.75" customHeight="1">
      <c r="A62" s="407" t="s">
        <v>370</v>
      </c>
      <c r="B62" s="175" t="s">
        <v>371</v>
      </c>
      <c r="C62" s="174" t="s">
        <v>372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</row>
    <row r="63" spans="1:38" s="172" customFormat="1" ht="39.75" customHeight="1">
      <c r="A63" s="407"/>
      <c r="B63" s="175" t="s">
        <v>373</v>
      </c>
      <c r="C63" s="174" t="s">
        <v>374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</row>
    <row r="64" spans="1:38" s="172" customFormat="1" ht="39.75" customHeight="1">
      <c r="A64" s="407"/>
      <c r="B64" s="175" t="s">
        <v>375</v>
      </c>
      <c r="C64" s="174" t="s">
        <v>376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</row>
    <row r="65" spans="1:38" s="172" customFormat="1" ht="39.75" customHeight="1">
      <c r="A65" s="407"/>
      <c r="B65" s="175" t="s">
        <v>377</v>
      </c>
      <c r="C65" s="174" t="s">
        <v>378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</row>
    <row r="66" spans="1:38" s="172" customFormat="1" ht="39.75" customHeight="1">
      <c r="A66" s="407"/>
      <c r="B66" s="175" t="s">
        <v>379</v>
      </c>
      <c r="C66" s="174" t="s">
        <v>380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</row>
    <row r="67" spans="1:38" s="172" customFormat="1" ht="39.75" customHeight="1">
      <c r="A67" s="407"/>
      <c r="B67" s="175" t="s">
        <v>381</v>
      </c>
      <c r="C67" s="174" t="s">
        <v>382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</row>
    <row r="68" spans="1:38" s="172" customFormat="1" ht="39.75" customHeight="1">
      <c r="A68" s="407"/>
      <c r="B68" s="175" t="s">
        <v>383</v>
      </c>
      <c r="C68" s="174" t="s">
        <v>384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</row>
    <row r="69" spans="1:38" s="172" customFormat="1" ht="39.75" customHeight="1">
      <c r="A69" s="407"/>
      <c r="B69" s="175" t="s">
        <v>385</v>
      </c>
      <c r="C69" s="174" t="s">
        <v>386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</row>
    <row r="70" spans="1:38" s="172" customFormat="1" ht="39.75" customHeight="1">
      <c r="A70" s="408"/>
      <c r="B70" s="175" t="s">
        <v>387</v>
      </c>
      <c r="C70" s="174" t="s">
        <v>388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</row>
    <row r="71" spans="1:38" s="172" customFormat="1" ht="39.75" customHeight="1">
      <c r="A71" s="408"/>
      <c r="B71" s="192" t="s">
        <v>738</v>
      </c>
      <c r="C71" s="174" t="s">
        <v>389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</row>
    <row r="72" spans="1:38" s="172" customFormat="1" ht="39.75" customHeight="1">
      <c r="A72" s="407" t="s">
        <v>390</v>
      </c>
      <c r="B72" s="175" t="s">
        <v>391</v>
      </c>
      <c r="C72" s="174" t="s">
        <v>392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</row>
    <row r="73" spans="1:38" s="172" customFormat="1" ht="39.75" customHeight="1">
      <c r="A73" s="407"/>
      <c r="B73" s="175" t="s">
        <v>393</v>
      </c>
      <c r="C73" s="174" t="s">
        <v>394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</row>
    <row r="74" spans="1:38" s="172" customFormat="1" ht="39.75" customHeight="1">
      <c r="A74" s="407"/>
      <c r="B74" s="175" t="s">
        <v>395</v>
      </c>
      <c r="C74" s="174" t="s">
        <v>396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38" s="172" customFormat="1" ht="39.75" customHeight="1">
      <c r="A75" s="407"/>
      <c r="B75" s="175" t="s">
        <v>397</v>
      </c>
      <c r="C75" s="174" t="s">
        <v>398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</row>
    <row r="76" spans="1:38" s="172" customFormat="1" ht="39.75" customHeight="1">
      <c r="A76" s="407"/>
      <c r="B76" s="175" t="s">
        <v>399</v>
      </c>
      <c r="C76" s="174" t="s">
        <v>400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</row>
    <row r="77" spans="1:38" s="172" customFormat="1" ht="39.75" customHeight="1">
      <c r="A77" s="407"/>
      <c r="B77" s="175" t="s">
        <v>401</v>
      </c>
      <c r="C77" s="174" t="s">
        <v>402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</row>
    <row r="78" spans="1:38" s="172" customFormat="1" ht="39.75" customHeight="1">
      <c r="A78" s="407"/>
      <c r="B78" s="175" t="s">
        <v>403</v>
      </c>
      <c r="C78" s="174" t="s">
        <v>404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</row>
    <row r="79" spans="1:38" s="172" customFormat="1" ht="39.75" customHeight="1">
      <c r="A79" s="408"/>
      <c r="B79" s="192" t="s">
        <v>739</v>
      </c>
      <c r="C79" s="174" t="s">
        <v>405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</row>
    <row r="80" spans="1:38" s="172" customFormat="1" ht="39.75" customHeight="1">
      <c r="A80" s="407" t="s">
        <v>406</v>
      </c>
      <c r="B80" s="175" t="s">
        <v>407</v>
      </c>
      <c r="C80" s="174" t="s">
        <v>408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</row>
    <row r="81" spans="1:38" s="172" customFormat="1" ht="39.75" customHeight="1">
      <c r="A81" s="407"/>
      <c r="B81" s="175" t="s">
        <v>409</v>
      </c>
      <c r="C81" s="174" t="s">
        <v>410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</row>
    <row r="82" spans="1:38" s="172" customFormat="1" ht="39.75" customHeight="1">
      <c r="A82" s="407"/>
      <c r="B82" s="175" t="s">
        <v>411</v>
      </c>
      <c r="C82" s="174" t="s">
        <v>412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</row>
    <row r="83" spans="1:38" s="172" customFormat="1" ht="39.75" customHeight="1">
      <c r="A83" s="407"/>
      <c r="B83" s="175" t="s">
        <v>413</v>
      </c>
      <c r="C83" s="174" t="s">
        <v>414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</row>
    <row r="84" spans="1:38" s="172" customFormat="1" ht="39.75" customHeight="1">
      <c r="A84" s="407"/>
      <c r="B84" s="175" t="s">
        <v>415</v>
      </c>
      <c r="C84" s="174" t="s">
        <v>416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</row>
    <row r="85" spans="1:38" s="172" customFormat="1" ht="39.75" customHeight="1">
      <c r="A85" s="407"/>
      <c r="B85" s="175" t="s">
        <v>417</v>
      </c>
      <c r="C85" s="174" t="s">
        <v>418</v>
      </c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</row>
    <row r="86" spans="1:38" s="172" customFormat="1" ht="39.75" customHeight="1">
      <c r="A86" s="407"/>
      <c r="B86" s="175" t="s">
        <v>419</v>
      </c>
      <c r="C86" s="174" t="s">
        <v>420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</row>
    <row r="87" spans="1:38" s="172" customFormat="1" ht="39.75" customHeight="1">
      <c r="A87" s="407"/>
      <c r="B87" s="175" t="s">
        <v>421</v>
      </c>
      <c r="C87" s="174" t="s">
        <v>422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</row>
    <row r="88" spans="1:38" s="172" customFormat="1" ht="39.75" customHeight="1">
      <c r="A88" s="407"/>
      <c r="B88" s="175" t="s">
        <v>423</v>
      </c>
      <c r="C88" s="174" t="s">
        <v>424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</row>
    <row r="89" spans="1:38" s="172" customFormat="1" ht="39.75" customHeight="1">
      <c r="A89" s="407"/>
      <c r="B89" s="175" t="s">
        <v>425</v>
      </c>
      <c r="C89" s="174" t="s">
        <v>426</v>
      </c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</row>
    <row r="90" spans="1:38" s="172" customFormat="1" ht="39.75" customHeight="1">
      <c r="A90" s="407"/>
      <c r="B90" s="175" t="s">
        <v>427</v>
      </c>
      <c r="C90" s="174" t="s">
        <v>428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</row>
    <row r="91" spans="1:38" s="172" customFormat="1" ht="39.75" customHeight="1">
      <c r="A91" s="407"/>
      <c r="B91" s="175" t="s">
        <v>429</v>
      </c>
      <c r="C91" s="174" t="s">
        <v>430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</row>
    <row r="92" spans="1:38" s="172" customFormat="1" ht="39.75" customHeight="1">
      <c r="A92" s="407"/>
      <c r="B92" s="192" t="s">
        <v>740</v>
      </c>
      <c r="C92" s="174" t="s">
        <v>431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</row>
    <row r="93" spans="1:38" s="172" customFormat="1" ht="39.75" customHeight="1">
      <c r="A93" s="407" t="s">
        <v>432</v>
      </c>
      <c r="B93" s="175" t="s">
        <v>433</v>
      </c>
      <c r="C93" s="174" t="s">
        <v>434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</row>
    <row r="94" spans="1:38" s="172" customFormat="1" ht="39.75" customHeight="1">
      <c r="A94" s="407"/>
      <c r="B94" s="175" t="s">
        <v>435</v>
      </c>
      <c r="C94" s="174" t="s">
        <v>436</v>
      </c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</row>
    <row r="95" spans="1:38" s="172" customFormat="1" ht="39.75" customHeight="1">
      <c r="A95" s="407"/>
      <c r="B95" s="175" t="s">
        <v>437</v>
      </c>
      <c r="C95" s="174" t="s">
        <v>438</v>
      </c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</row>
    <row r="96" spans="1:38" s="172" customFormat="1" ht="39.75" customHeight="1">
      <c r="A96" s="407"/>
      <c r="B96" s="175" t="s">
        <v>439</v>
      </c>
      <c r="C96" s="174" t="s">
        <v>440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</row>
    <row r="97" spans="1:38" s="172" customFormat="1" ht="39.75" customHeight="1">
      <c r="A97" s="407"/>
      <c r="B97" s="175" t="s">
        <v>441</v>
      </c>
      <c r="C97" s="174" t="s">
        <v>442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</row>
    <row r="98" spans="1:38" s="172" customFormat="1" ht="39.75" customHeight="1">
      <c r="A98" s="407"/>
      <c r="B98" s="175" t="s">
        <v>443</v>
      </c>
      <c r="C98" s="174" t="s">
        <v>444</v>
      </c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</row>
    <row r="99" spans="1:38" s="172" customFormat="1" ht="39.75" customHeight="1">
      <c r="A99" s="407"/>
      <c r="B99" s="175" t="s">
        <v>445</v>
      </c>
      <c r="C99" s="174" t="s">
        <v>446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</row>
    <row r="100" spans="1:38" s="172" customFormat="1" ht="39.75" customHeight="1">
      <c r="A100" s="407"/>
      <c r="B100" s="175" t="s">
        <v>447</v>
      </c>
      <c r="C100" s="174" t="s">
        <v>448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</row>
    <row r="101" spans="1:38" s="172" customFormat="1" ht="39.75" customHeight="1">
      <c r="A101" s="408"/>
      <c r="B101" s="175" t="s">
        <v>449</v>
      </c>
      <c r="C101" s="174" t="s">
        <v>450</v>
      </c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</row>
    <row r="102" spans="1:38" s="172" customFormat="1" ht="39.75" customHeight="1">
      <c r="A102" s="408"/>
      <c r="B102" s="192" t="s">
        <v>741</v>
      </c>
      <c r="C102" s="174" t="s">
        <v>451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</row>
    <row r="103" spans="1:38" s="172" customFormat="1" ht="124.5" customHeight="1">
      <c r="A103" s="404" t="s">
        <v>742</v>
      </c>
      <c r="B103" s="404"/>
      <c r="C103" s="174" t="s">
        <v>452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</row>
    <row r="104" spans="1:38" s="172" customFormat="1" ht="49.5" customHeight="1">
      <c r="A104" s="405" t="s">
        <v>453</v>
      </c>
      <c r="B104" s="176" t="s">
        <v>454</v>
      </c>
      <c r="C104" s="174" t="s">
        <v>455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</row>
    <row r="105" spans="1:38" s="172" customFormat="1" ht="49.5" customHeight="1">
      <c r="A105" s="405"/>
      <c r="B105" s="176" t="s">
        <v>456</v>
      </c>
      <c r="C105" s="174" t="s">
        <v>457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</row>
    <row r="106" spans="1:38" s="172" customFormat="1" ht="49.5" customHeight="1">
      <c r="A106" s="405"/>
      <c r="B106" s="176" t="s">
        <v>458</v>
      </c>
      <c r="C106" s="174" t="s">
        <v>459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</row>
    <row r="107" spans="1:38" s="172" customFormat="1" ht="45.75" customHeight="1">
      <c r="A107" s="405"/>
      <c r="B107" s="176" t="s">
        <v>460</v>
      </c>
      <c r="C107" s="174" t="s">
        <v>461</v>
      </c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</row>
    <row r="108" spans="1:38" s="172" customFormat="1" ht="49.5" customHeight="1">
      <c r="A108" s="405"/>
      <c r="B108" s="176" t="s">
        <v>462</v>
      </c>
      <c r="C108" s="174" t="s">
        <v>463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</row>
    <row r="109" spans="1:38" s="172" customFormat="1" ht="133.5" customHeight="1">
      <c r="A109" s="406" t="s">
        <v>743</v>
      </c>
      <c r="B109" s="177" t="s">
        <v>744</v>
      </c>
      <c r="C109" s="174" t="s">
        <v>464</v>
      </c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</row>
    <row r="110" spans="1:38" s="172" customFormat="1" ht="49.5" customHeight="1">
      <c r="A110" s="406"/>
      <c r="B110" s="176" t="s">
        <v>722</v>
      </c>
      <c r="C110" s="174" t="s">
        <v>465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</row>
    <row r="111" spans="1:38" s="172" customFormat="1" ht="49.5" customHeight="1">
      <c r="A111" s="406"/>
      <c r="B111" s="176" t="s">
        <v>723</v>
      </c>
      <c r="C111" s="174" t="s">
        <v>466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</row>
    <row r="112" spans="1:38" s="172" customFormat="1" ht="49.5" customHeight="1">
      <c r="A112" s="406"/>
      <c r="B112" s="176" t="s">
        <v>745</v>
      </c>
      <c r="C112" s="174" t="s">
        <v>467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</row>
    <row r="113" spans="1:38" s="172" customFormat="1" ht="49.5" customHeight="1">
      <c r="A113" s="406"/>
      <c r="B113" s="176" t="s">
        <v>724</v>
      </c>
      <c r="C113" s="174" t="s">
        <v>468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</row>
    <row r="114" spans="1:38" s="172" customFormat="1" ht="49.5" customHeight="1">
      <c r="A114" s="406"/>
      <c r="B114" s="176" t="s">
        <v>746</v>
      </c>
      <c r="C114" s="174" t="s">
        <v>469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</row>
    <row r="115" spans="1:38" s="172" customFormat="1" ht="49.5" customHeight="1">
      <c r="A115" s="406"/>
      <c r="B115" s="176" t="s">
        <v>725</v>
      </c>
      <c r="C115" s="174" t="s">
        <v>470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</row>
    <row r="116" spans="1:38" s="172" customFormat="1" ht="49.5" customHeight="1">
      <c r="A116" s="406"/>
      <c r="B116" s="176" t="s">
        <v>726</v>
      </c>
      <c r="C116" s="174" t="s">
        <v>471</v>
      </c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</row>
    <row r="117" spans="1:38" s="172" customFormat="1" ht="49.5" customHeight="1">
      <c r="A117" s="406"/>
      <c r="B117" s="176" t="s">
        <v>727</v>
      </c>
      <c r="C117" s="174" t="s">
        <v>472</v>
      </c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</row>
    <row r="118" spans="1:38" s="172" customFormat="1" ht="43.5" customHeight="1">
      <c r="A118" s="406"/>
      <c r="B118" s="176" t="s">
        <v>728</v>
      </c>
      <c r="C118" s="174" t="s">
        <v>473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</row>
    <row r="119" spans="1:38" s="172" customFormat="1" ht="49.5" customHeight="1">
      <c r="A119" s="406"/>
      <c r="B119" s="176" t="s">
        <v>474</v>
      </c>
      <c r="C119" s="174" t="s">
        <v>475</v>
      </c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</row>
    <row r="120" spans="1:38" s="172" customFormat="1" ht="49.5" customHeight="1">
      <c r="A120" s="406"/>
      <c r="B120" s="176" t="s">
        <v>476</v>
      </c>
      <c r="C120" s="174" t="s">
        <v>477</v>
      </c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</row>
    <row r="121" spans="1:38" s="172" customFormat="1" ht="49.5" customHeight="1">
      <c r="A121" s="406"/>
      <c r="B121" s="176" t="s">
        <v>478</v>
      </c>
      <c r="C121" s="174" t="s">
        <v>479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</row>
    <row r="122" spans="1:38" s="172" customFormat="1" ht="144" customHeight="1">
      <c r="A122" s="400" t="s">
        <v>747</v>
      </c>
      <c r="B122" s="177" t="s">
        <v>748</v>
      </c>
      <c r="C122" s="174" t="s">
        <v>480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</row>
    <row r="123" spans="1:38" s="172" customFormat="1" ht="49.5" customHeight="1">
      <c r="A123" s="400"/>
      <c r="B123" s="176" t="s">
        <v>722</v>
      </c>
      <c r="C123" s="174" t="s">
        <v>481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</row>
    <row r="124" spans="1:38" s="172" customFormat="1" ht="49.5" customHeight="1">
      <c r="A124" s="400"/>
      <c r="B124" s="176" t="s">
        <v>723</v>
      </c>
      <c r="C124" s="174" t="s">
        <v>482</v>
      </c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</row>
    <row r="125" spans="1:38" s="172" customFormat="1" ht="49.5" customHeight="1">
      <c r="A125" s="400"/>
      <c r="B125" s="176" t="s">
        <v>745</v>
      </c>
      <c r="C125" s="174" t="s">
        <v>483</v>
      </c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</row>
    <row r="126" spans="1:38" s="172" customFormat="1" ht="49.5" customHeight="1">
      <c r="A126" s="400"/>
      <c r="B126" s="176" t="s">
        <v>724</v>
      </c>
      <c r="C126" s="174" t="s">
        <v>484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</row>
    <row r="127" spans="1:38" s="172" customFormat="1" ht="49.5" customHeight="1">
      <c r="A127" s="400"/>
      <c r="B127" s="176" t="s">
        <v>746</v>
      </c>
      <c r="C127" s="174" t="s">
        <v>485</v>
      </c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</row>
    <row r="128" spans="1:38" s="172" customFormat="1" ht="49.5" customHeight="1">
      <c r="A128" s="400"/>
      <c r="B128" s="176" t="s">
        <v>725</v>
      </c>
      <c r="C128" s="174" t="s">
        <v>486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</row>
    <row r="129" spans="1:38" s="172" customFormat="1" ht="49.5" customHeight="1">
      <c r="A129" s="400"/>
      <c r="B129" s="176" t="s">
        <v>726</v>
      </c>
      <c r="C129" s="174" t="s">
        <v>487</v>
      </c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</row>
    <row r="130" spans="1:38" s="172" customFormat="1" ht="49.5" customHeight="1">
      <c r="A130" s="400"/>
      <c r="B130" s="176" t="s">
        <v>727</v>
      </c>
      <c r="C130" s="174" t="s">
        <v>488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</row>
    <row r="131" spans="1:38" s="172" customFormat="1" ht="42" customHeight="1">
      <c r="A131" s="400"/>
      <c r="B131" s="176" t="s">
        <v>728</v>
      </c>
      <c r="C131" s="174" t="s">
        <v>489</v>
      </c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</row>
    <row r="132" spans="1:38" s="172" customFormat="1" ht="49.5" customHeight="1">
      <c r="A132" s="400"/>
      <c r="B132" s="176" t="s">
        <v>474</v>
      </c>
      <c r="C132" s="174" t="s">
        <v>490</v>
      </c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</row>
    <row r="133" spans="1:38" s="172" customFormat="1" ht="49.5" customHeight="1">
      <c r="A133" s="400"/>
      <c r="B133" s="176" t="s">
        <v>476</v>
      </c>
      <c r="C133" s="174" t="s">
        <v>491</v>
      </c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</row>
    <row r="134" spans="1:38" s="172" customFormat="1" ht="49.5" customHeight="1">
      <c r="A134" s="400"/>
      <c r="B134" s="176" t="s">
        <v>478</v>
      </c>
      <c r="C134" s="174" t="s">
        <v>492</v>
      </c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</row>
    <row r="137" spans="2:23" s="172" customFormat="1" ht="29.25" customHeight="1">
      <c r="B137" s="401" t="s">
        <v>729</v>
      </c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</row>
    <row r="138" spans="2:23" s="172" customFormat="1" ht="27.75" customHeight="1">
      <c r="B138" s="402" t="s">
        <v>730</v>
      </c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</row>
    <row r="139" spans="2:16" ht="20.25" customHeight="1">
      <c r="B139" s="409" t="s">
        <v>1</v>
      </c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</row>
    <row r="140" spans="20:30" ht="20.25">
      <c r="T140" s="179"/>
      <c r="U140" s="179"/>
      <c r="V140" s="180"/>
      <c r="W140" s="187"/>
      <c r="X140" s="187"/>
      <c r="Y140" s="187"/>
      <c r="Z140" s="187"/>
      <c r="AA140" s="187"/>
      <c r="AB140" s="182"/>
      <c r="AC140" s="182"/>
      <c r="AD140" s="182"/>
    </row>
    <row r="141" spans="20:30" ht="68.25" customHeight="1">
      <c r="T141" s="416"/>
      <c r="U141" s="416"/>
      <c r="V141" s="416"/>
      <c r="W141" s="417"/>
      <c r="X141" s="417"/>
      <c r="Y141" s="417"/>
      <c r="Z141" s="417"/>
      <c r="AA141" s="417"/>
      <c r="AB141" s="417"/>
      <c r="AC141" s="417"/>
      <c r="AD141" s="417"/>
    </row>
    <row r="142" spans="20:30" ht="38.25" customHeight="1">
      <c r="T142" s="181"/>
      <c r="U142" s="181"/>
      <c r="V142" s="181"/>
      <c r="W142" s="419"/>
      <c r="X142" s="419"/>
      <c r="Y142" s="419"/>
      <c r="Z142" s="419"/>
      <c r="AA142" s="419"/>
      <c r="AB142" s="419"/>
      <c r="AC142" s="419"/>
      <c r="AD142" s="419"/>
    </row>
    <row r="143" spans="20:30" ht="20.25">
      <c r="T143" s="182"/>
      <c r="U143" s="182"/>
      <c r="V143" s="182"/>
      <c r="W143" s="188"/>
      <c r="X143" s="188"/>
      <c r="Y143" s="188"/>
      <c r="Z143" s="418"/>
      <c r="AA143" s="418"/>
      <c r="AB143" s="189"/>
      <c r="AC143" s="189"/>
      <c r="AD143" s="189"/>
    </row>
    <row r="144" spans="20:30" ht="20.25">
      <c r="T144" s="182"/>
      <c r="U144" s="182"/>
      <c r="V144" s="182"/>
      <c r="W144" s="182"/>
      <c r="X144" s="183"/>
      <c r="Y144" s="182"/>
      <c r="Z144" s="190"/>
      <c r="AA144" s="190"/>
      <c r="AB144" s="190"/>
      <c r="AC144" s="190"/>
      <c r="AD144" s="182"/>
    </row>
  </sheetData>
  <sheetProtection/>
  <mergeCells count="41">
    <mergeCell ref="Z143:AA143"/>
    <mergeCell ref="W142:AD142"/>
    <mergeCell ref="AL5:AL6"/>
    <mergeCell ref="AF5:AI5"/>
    <mergeCell ref="B139:P139"/>
    <mergeCell ref="T141:V141"/>
    <mergeCell ref="W141:AD141"/>
    <mergeCell ref="AE5:AE6"/>
    <mergeCell ref="V5:AB5"/>
    <mergeCell ref="AC5:AD5"/>
    <mergeCell ref="I2:S2"/>
    <mergeCell ref="A3:AE3"/>
    <mergeCell ref="A4:AL4"/>
    <mergeCell ref="A5:B6"/>
    <mergeCell ref="C5:C6"/>
    <mergeCell ref="AJ5:AJ6"/>
    <mergeCell ref="AK5:AK6"/>
    <mergeCell ref="A8:B8"/>
    <mergeCell ref="A9:A22"/>
    <mergeCell ref="S5:S6"/>
    <mergeCell ref="T5:U5"/>
    <mergeCell ref="E5:I5"/>
    <mergeCell ref="J5:J6"/>
    <mergeCell ref="D5:D6"/>
    <mergeCell ref="A7:B7"/>
    <mergeCell ref="K5:L5"/>
    <mergeCell ref="M5:R5"/>
    <mergeCell ref="A23:A32"/>
    <mergeCell ref="A33:A44"/>
    <mergeCell ref="A45:A53"/>
    <mergeCell ref="A54:A61"/>
    <mergeCell ref="A62:A71"/>
    <mergeCell ref="A72:A79"/>
    <mergeCell ref="B137:W137"/>
    <mergeCell ref="B138:W138"/>
    <mergeCell ref="A80:A92"/>
    <mergeCell ref="A93:A102"/>
    <mergeCell ref="A103:B103"/>
    <mergeCell ref="A104:A108"/>
    <mergeCell ref="A109:A121"/>
    <mergeCell ref="A122:A134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2" customWidth="1"/>
    <col min="2" max="2" width="12.8515625" style="170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85</v>
      </c>
      <c r="B1" s="79" t="s">
        <v>86</v>
      </c>
      <c r="C1" s="80" t="s">
        <v>87</v>
      </c>
      <c r="D1" s="80" t="s">
        <v>88</v>
      </c>
      <c r="E1" s="80" t="s">
        <v>89</v>
      </c>
    </row>
    <row r="2" spans="1:5" s="155" customFormat="1" ht="38.25">
      <c r="A2" s="81">
        <f>IF((SUM('Разделы 3, 4, 5'!AE25:AE25)=SUM('Разделы 3, 4, 5'!AG25:AI25)),"","Неверно!")</f>
      </c>
      <c r="B2" s="171" t="s">
        <v>586</v>
      </c>
      <c r="C2" s="77" t="s">
        <v>587</v>
      </c>
      <c r="D2" s="77" t="s">
        <v>223</v>
      </c>
      <c r="E2" s="77" t="str">
        <f>CONCATENATE(SUM('Разделы 3, 4, 5'!AE25:AE25),"=",SUM('Разделы 3, 4, 5'!AG25:AI25))</f>
        <v>11=11</v>
      </c>
    </row>
    <row r="3" spans="1:5" s="155" customFormat="1" ht="38.25">
      <c r="A3" s="81">
        <f>IF((SUM('Разделы 3, 4, 5'!AE26:AE26)=SUM('Разделы 3, 4, 5'!AG26:AI26)),"","Неверно!")</f>
      </c>
      <c r="B3" s="171" t="s">
        <v>586</v>
      </c>
      <c r="C3" s="77" t="s">
        <v>587</v>
      </c>
      <c r="D3" s="77" t="s">
        <v>223</v>
      </c>
      <c r="E3" s="77" t="str">
        <f>CONCATENATE(SUM('Разделы 3, 4, 5'!AE26:AE26),"=",SUM('Разделы 3, 4, 5'!AG26:AI26))</f>
        <v>10=10</v>
      </c>
    </row>
    <row r="4" spans="1:5" s="155" customFormat="1" ht="38.25">
      <c r="A4" s="81">
        <f>IF((SUM('Разделы 3, 4, 5'!AE27:AE27)=SUM('Разделы 3, 4, 5'!AG27:AI27)),"","Неверно!")</f>
      </c>
      <c r="B4" s="171" t="s">
        <v>586</v>
      </c>
      <c r="C4" s="77" t="s">
        <v>587</v>
      </c>
      <c r="D4" s="77" t="s">
        <v>223</v>
      </c>
      <c r="E4" s="77" t="str">
        <f>CONCATENATE(SUM('Разделы 3, 4, 5'!AE27:AE27),"=",SUM('Разделы 3, 4, 5'!AG27:AI27))</f>
        <v>9=9</v>
      </c>
    </row>
    <row r="5" spans="1:5" s="155" customFormat="1" ht="38.25">
      <c r="A5" s="81">
        <f>IF((SUM('Разделы 3, 4, 5'!AE28:AE28)=SUM('Разделы 3, 4, 5'!AG28:AI28)),"","Неверно!")</f>
      </c>
      <c r="B5" s="171" t="s">
        <v>586</v>
      </c>
      <c r="C5" s="77" t="s">
        <v>587</v>
      </c>
      <c r="D5" s="77" t="s">
        <v>223</v>
      </c>
      <c r="E5" s="77" t="str">
        <f>CONCATENATE(SUM('Разделы 3, 4, 5'!AE28:AE28),"=",SUM('Разделы 3, 4, 5'!AG28:AI28))</f>
        <v>0=0</v>
      </c>
    </row>
    <row r="6" spans="1:5" s="155" customFormat="1" ht="38.25">
      <c r="A6" s="81">
        <f>IF((SUM('Разделы 3, 4, 5'!AE29:AE29)=SUM('Разделы 3, 4, 5'!AG29:AI29)),"","Неверно!")</f>
      </c>
      <c r="B6" s="171" t="s">
        <v>586</v>
      </c>
      <c r="C6" s="77" t="s">
        <v>587</v>
      </c>
      <c r="D6" s="77" t="s">
        <v>223</v>
      </c>
      <c r="E6" s="77" t="str">
        <f>CONCATENATE(SUM('Разделы 3, 4, 5'!AE29:AE29),"=",SUM('Разделы 3, 4, 5'!AG29:AI29))</f>
        <v>1=1</v>
      </c>
    </row>
    <row r="7" spans="1:5" s="155" customFormat="1" ht="38.25">
      <c r="A7" s="81">
        <f>IF((SUM('Разделы 3, 4, 5'!AE30:AE30)=SUM('Разделы 3, 4, 5'!AG30:AI30)),"","Неверно!")</f>
      </c>
      <c r="B7" s="171" t="s">
        <v>586</v>
      </c>
      <c r="C7" s="77" t="s">
        <v>587</v>
      </c>
      <c r="D7" s="77" t="s">
        <v>223</v>
      </c>
      <c r="E7" s="77" t="str">
        <f>CONCATENATE(SUM('Разделы 3, 4, 5'!AE30:AE30),"=",SUM('Разделы 3, 4, 5'!AG30:AI30))</f>
        <v>0=0</v>
      </c>
    </row>
    <row r="8" spans="1:5" s="155" customFormat="1" ht="38.25">
      <c r="A8" s="81">
        <f>IF((SUM('Разделы 3, 4, 5'!AE31:AE31)=SUM('Разделы 3, 4, 5'!AG31:AI31)),"","Неверно!")</f>
      </c>
      <c r="B8" s="171" t="s">
        <v>586</v>
      </c>
      <c r="C8" s="77" t="s">
        <v>587</v>
      </c>
      <c r="D8" s="77" t="s">
        <v>223</v>
      </c>
      <c r="E8" s="77" t="str">
        <f>CONCATENATE(SUM('Разделы 3, 4, 5'!AE31:AE31),"=",SUM('Разделы 3, 4, 5'!AG31:AI31))</f>
        <v>1=1</v>
      </c>
    </row>
    <row r="9" spans="1:5" s="155" customFormat="1" ht="38.25">
      <c r="A9" s="81">
        <f>IF((SUM('Разделы 3, 4, 5'!AE32:AE32)=SUM('Разделы 3, 4, 5'!AG32:AI32)),"","Неверно!")</f>
      </c>
      <c r="B9" s="171" t="s">
        <v>586</v>
      </c>
      <c r="C9" s="77" t="s">
        <v>587</v>
      </c>
      <c r="D9" s="77" t="s">
        <v>223</v>
      </c>
      <c r="E9" s="77" t="str">
        <f>CONCATENATE(SUM('Разделы 3, 4, 5'!AE32:AE32),"=",SUM('Разделы 3, 4, 5'!AG32:AI32))</f>
        <v>0=0</v>
      </c>
    </row>
    <row r="10" spans="1:5" s="155" customFormat="1" ht="38.25">
      <c r="A10" s="81">
        <f>IF((SUM('Разделы 3, 4, 5'!AE33:AE33)=SUM('Разделы 3, 4, 5'!AG33:AI33)),"","Неверно!")</f>
      </c>
      <c r="B10" s="171" t="s">
        <v>586</v>
      </c>
      <c r="C10" s="77" t="s">
        <v>587</v>
      </c>
      <c r="D10" s="77" t="s">
        <v>223</v>
      </c>
      <c r="E10" s="77" t="str">
        <f>CONCATENATE(SUM('Разделы 3, 4, 5'!AE33:AE33),"=",SUM('Разделы 3, 4, 5'!AG33:AI33))</f>
        <v>0=0</v>
      </c>
    </row>
    <row r="11" spans="1:5" s="155" customFormat="1" ht="38.25">
      <c r="A11" s="81">
        <f>IF((SUM('Разделы 3, 4, 5'!AE34:AE34)=SUM('Разделы 3, 4, 5'!AG34:AI34)),"","Неверно!")</f>
      </c>
      <c r="B11" s="171" t="s">
        <v>586</v>
      </c>
      <c r="C11" s="77" t="s">
        <v>587</v>
      </c>
      <c r="D11" s="77" t="s">
        <v>223</v>
      </c>
      <c r="E11" s="77" t="str">
        <f>CONCATENATE(SUM('Разделы 3, 4, 5'!AE34:AE34),"=",SUM('Разделы 3, 4, 5'!AG34:AI34))</f>
        <v>0=0</v>
      </c>
    </row>
    <row r="12" spans="1:5" s="155" customFormat="1" ht="38.25">
      <c r="A12" s="81">
        <f>IF((SUM('Разделы 3, 4, 5'!K39:K39)&lt;=SUM('Разделы 3, 4, 5'!K38:K38)),"","Неверно!")</f>
      </c>
      <c r="B12" s="171" t="s">
        <v>588</v>
      </c>
      <c r="C12" s="77" t="s">
        <v>589</v>
      </c>
      <c r="D12" s="77" t="s">
        <v>224</v>
      </c>
      <c r="E12" s="77" t="str">
        <f>CONCATENATE(SUM('Разделы 3, 4, 5'!K39:K39),"&lt;=",SUM('Разделы 3, 4, 5'!K38:K38))</f>
        <v>0&lt;=0</v>
      </c>
    </row>
    <row r="13" spans="1:5" s="155" customFormat="1" ht="38.25">
      <c r="A13" s="81">
        <f>IF((SUM('Разделы 3, 4, 5'!K40:K43)&lt;=SUM('Разделы 3, 4, 5'!K39:K39)),"","Неверно!")</f>
      </c>
      <c r="B13" s="171" t="s">
        <v>590</v>
      </c>
      <c r="C13" s="77" t="s">
        <v>591</v>
      </c>
      <c r="D13" s="77" t="s">
        <v>225</v>
      </c>
      <c r="E13" s="77" t="str">
        <f>CONCATENATE(SUM('Разделы 3, 4, 5'!K40:K43),"&lt;=",SUM('Разделы 3, 4, 5'!K39:K39))</f>
        <v>0&lt;=0</v>
      </c>
    </row>
    <row r="14" spans="1:5" s="155" customFormat="1" ht="38.25">
      <c r="A14" s="81">
        <f>IF((SUM('Разделы 3, 4, 5'!AJ25:AJ25)&lt;=SUM('Разделы 3, 4, 5'!J25:J25)),"","Неверно!")</f>
      </c>
      <c r="B14" s="171" t="s">
        <v>592</v>
      </c>
      <c r="C14" s="77" t="s">
        <v>593</v>
      </c>
      <c r="D14" s="77" t="s">
        <v>226</v>
      </c>
      <c r="E14" s="77" t="str">
        <f>CONCATENATE(SUM('Разделы 3, 4, 5'!AJ25:AJ25),"&lt;=",SUM('Разделы 3, 4, 5'!J25:J25))</f>
        <v>0&lt;=2</v>
      </c>
    </row>
    <row r="15" spans="1:5" s="155" customFormat="1" ht="38.25">
      <c r="A15" s="81">
        <f>IF((SUM('Разделы 3, 4, 5'!AJ26:AJ26)&lt;=SUM('Разделы 3, 4, 5'!J26:J26)),"","Неверно!")</f>
      </c>
      <c r="B15" s="171" t="s">
        <v>592</v>
      </c>
      <c r="C15" s="77" t="s">
        <v>593</v>
      </c>
      <c r="D15" s="77" t="s">
        <v>226</v>
      </c>
      <c r="E15" s="77" t="str">
        <f>CONCATENATE(SUM('Разделы 3, 4, 5'!AJ26:AJ26),"&lt;=",SUM('Разделы 3, 4, 5'!J26:J26))</f>
        <v>0&lt;=2</v>
      </c>
    </row>
    <row r="16" spans="1:5" s="155" customFormat="1" ht="38.25">
      <c r="A16" s="81">
        <f>IF((SUM('Разделы 3, 4, 5'!AJ27:AJ27)&lt;=SUM('Разделы 3, 4, 5'!J27:J27)),"","Неверно!")</f>
      </c>
      <c r="B16" s="171" t="s">
        <v>592</v>
      </c>
      <c r="C16" s="77" t="s">
        <v>593</v>
      </c>
      <c r="D16" s="77" t="s">
        <v>226</v>
      </c>
      <c r="E16" s="77" t="str">
        <f>CONCATENATE(SUM('Разделы 3, 4, 5'!AJ27:AJ27),"&lt;=",SUM('Разделы 3, 4, 5'!J27:J27))</f>
        <v>0&lt;=1</v>
      </c>
    </row>
    <row r="17" spans="1:5" s="155" customFormat="1" ht="38.25">
      <c r="A17" s="81">
        <f>IF((SUM('Разделы 3, 4, 5'!AJ28:AJ28)&lt;=SUM('Разделы 3, 4, 5'!J28:J28)),"","Неверно!")</f>
      </c>
      <c r="B17" s="171" t="s">
        <v>592</v>
      </c>
      <c r="C17" s="77" t="s">
        <v>593</v>
      </c>
      <c r="D17" s="77" t="s">
        <v>226</v>
      </c>
      <c r="E17" s="77" t="str">
        <f>CONCATENATE(SUM('Разделы 3, 4, 5'!AJ28:AJ28),"&lt;=",SUM('Разделы 3, 4, 5'!J28:J28))</f>
        <v>0&lt;=0</v>
      </c>
    </row>
    <row r="18" spans="1:5" s="155" customFormat="1" ht="38.25">
      <c r="A18" s="81">
        <f>IF((SUM('Разделы 3, 4, 5'!AJ29:AJ29)&lt;=SUM('Разделы 3, 4, 5'!J29:J29)),"","Неверно!")</f>
      </c>
      <c r="B18" s="171" t="s">
        <v>592</v>
      </c>
      <c r="C18" s="77" t="s">
        <v>593</v>
      </c>
      <c r="D18" s="77" t="s">
        <v>226</v>
      </c>
      <c r="E18" s="77" t="str">
        <f>CONCATENATE(SUM('Разделы 3, 4, 5'!AJ29:AJ29),"&lt;=",SUM('Разделы 3, 4, 5'!J29:J29))</f>
        <v>0&lt;=1</v>
      </c>
    </row>
    <row r="19" spans="1:5" s="155" customFormat="1" ht="38.25">
      <c r="A19" s="81">
        <f>IF((SUM('Разделы 3, 4, 5'!AJ30:AJ30)&lt;=SUM('Разделы 3, 4, 5'!J30:J30)),"","Неверно!")</f>
      </c>
      <c r="B19" s="171" t="s">
        <v>592</v>
      </c>
      <c r="C19" s="77" t="s">
        <v>593</v>
      </c>
      <c r="D19" s="77" t="s">
        <v>226</v>
      </c>
      <c r="E19" s="77" t="str">
        <f>CONCATENATE(SUM('Разделы 3, 4, 5'!AJ30:AJ30),"&lt;=",SUM('Разделы 3, 4, 5'!J30:J30))</f>
        <v>0&lt;=0</v>
      </c>
    </row>
    <row r="20" spans="1:5" s="155" customFormat="1" ht="38.25">
      <c r="A20" s="81">
        <f>IF((SUM('Разделы 3, 4, 5'!AJ31:AJ31)&lt;=SUM('Разделы 3, 4, 5'!J31:J31)),"","Неверно!")</f>
      </c>
      <c r="B20" s="171" t="s">
        <v>592</v>
      </c>
      <c r="C20" s="77" t="s">
        <v>593</v>
      </c>
      <c r="D20" s="77" t="s">
        <v>226</v>
      </c>
      <c r="E20" s="77" t="str">
        <f>CONCATENATE(SUM('Разделы 3, 4, 5'!AJ31:AJ31),"&lt;=",SUM('Разделы 3, 4, 5'!J31:J31))</f>
        <v>0&lt;=0</v>
      </c>
    </row>
    <row r="21" spans="1:5" s="155" customFormat="1" ht="38.25">
      <c r="A21" s="81">
        <f>IF((SUM('Разделы 3, 4, 5'!AJ32:AJ32)&lt;=SUM('Разделы 3, 4, 5'!J32:J32)),"","Неверно!")</f>
      </c>
      <c r="B21" s="171" t="s">
        <v>592</v>
      </c>
      <c r="C21" s="77" t="s">
        <v>593</v>
      </c>
      <c r="D21" s="77" t="s">
        <v>226</v>
      </c>
      <c r="E21" s="77" t="str">
        <f>CONCATENATE(SUM('Разделы 3, 4, 5'!AJ32:AJ32),"&lt;=",SUM('Разделы 3, 4, 5'!J32:J32))</f>
        <v>0&lt;=0</v>
      </c>
    </row>
    <row r="22" spans="1:5" s="155" customFormat="1" ht="38.25">
      <c r="A22" s="81">
        <f>IF((SUM('Разделы 3, 4, 5'!AJ33:AJ33)&lt;=SUM('Разделы 3, 4, 5'!J33:J33)),"","Неверно!")</f>
      </c>
      <c r="B22" s="171" t="s">
        <v>592</v>
      </c>
      <c r="C22" s="77" t="s">
        <v>593</v>
      </c>
      <c r="D22" s="77" t="s">
        <v>226</v>
      </c>
      <c r="E22" s="77" t="str">
        <f>CONCATENATE(SUM('Разделы 3, 4, 5'!AJ33:AJ33),"&lt;=",SUM('Разделы 3, 4, 5'!J33:J33))</f>
        <v>0&lt;=0</v>
      </c>
    </row>
    <row r="23" spans="1:5" s="155" customFormat="1" ht="38.25">
      <c r="A23" s="81">
        <f>IF((SUM('Разделы 3, 4, 5'!AJ34:AJ34)&lt;=SUM('Разделы 3, 4, 5'!J34:J34)),"","Неверно!")</f>
      </c>
      <c r="B23" s="171" t="s">
        <v>592</v>
      </c>
      <c r="C23" s="77" t="s">
        <v>593</v>
      </c>
      <c r="D23" s="77" t="s">
        <v>226</v>
      </c>
      <c r="E23" s="77" t="str">
        <f>CONCATENATE(SUM('Разделы 3, 4, 5'!AJ34:AJ34),"&lt;=",SUM('Разделы 3, 4, 5'!J34:J34))</f>
        <v>0&lt;=0</v>
      </c>
    </row>
    <row r="24" spans="1:5" s="155" customFormat="1" ht="38.25">
      <c r="A24" s="81">
        <f>IF((SUM('Разделы 3, 4, 5'!AK25:AK25)&lt;=SUM('Разделы 3, 4, 5'!J25:J25)),"","Неверно!")</f>
      </c>
      <c r="B24" s="171" t="s">
        <v>594</v>
      </c>
      <c r="C24" s="77" t="s">
        <v>595</v>
      </c>
      <c r="D24" s="77" t="s">
        <v>227</v>
      </c>
      <c r="E24" s="77" t="str">
        <f>CONCATENATE(SUM('Разделы 3, 4, 5'!AK25:AK25),"&lt;=",SUM('Разделы 3, 4, 5'!J25:J25))</f>
        <v>0&lt;=2</v>
      </c>
    </row>
    <row r="25" spans="1:5" s="155" customFormat="1" ht="38.25">
      <c r="A25" s="81">
        <f>IF((SUM('Разделы 3, 4, 5'!AK26:AK26)&lt;=SUM('Разделы 3, 4, 5'!J26:J26)),"","Неверно!")</f>
      </c>
      <c r="B25" s="171" t="s">
        <v>594</v>
      </c>
      <c r="C25" s="77" t="s">
        <v>595</v>
      </c>
      <c r="D25" s="77" t="s">
        <v>227</v>
      </c>
      <c r="E25" s="77" t="str">
        <f>CONCATENATE(SUM('Разделы 3, 4, 5'!AK26:AK26),"&lt;=",SUM('Разделы 3, 4, 5'!J26:J26))</f>
        <v>0&lt;=2</v>
      </c>
    </row>
    <row r="26" spans="1:5" s="155" customFormat="1" ht="38.25">
      <c r="A26" s="81">
        <f>IF((SUM('Разделы 3, 4, 5'!AK27:AK27)&lt;=SUM('Разделы 3, 4, 5'!J27:J27)),"","Неверно!")</f>
      </c>
      <c r="B26" s="171" t="s">
        <v>594</v>
      </c>
      <c r="C26" s="77" t="s">
        <v>595</v>
      </c>
      <c r="D26" s="77" t="s">
        <v>227</v>
      </c>
      <c r="E26" s="77" t="str">
        <f>CONCATENATE(SUM('Разделы 3, 4, 5'!AK27:AK27),"&lt;=",SUM('Разделы 3, 4, 5'!J27:J27))</f>
        <v>0&lt;=1</v>
      </c>
    </row>
    <row r="27" spans="1:5" s="155" customFormat="1" ht="38.25">
      <c r="A27" s="81">
        <f>IF((SUM('Разделы 3, 4, 5'!AK28:AK28)&lt;=SUM('Разделы 3, 4, 5'!J28:J28)),"","Неверно!")</f>
      </c>
      <c r="B27" s="171" t="s">
        <v>594</v>
      </c>
      <c r="C27" s="77" t="s">
        <v>595</v>
      </c>
      <c r="D27" s="77" t="s">
        <v>227</v>
      </c>
      <c r="E27" s="77" t="str">
        <f>CONCATENATE(SUM('Разделы 3, 4, 5'!AK28:AK28),"&lt;=",SUM('Разделы 3, 4, 5'!J28:J28))</f>
        <v>0&lt;=0</v>
      </c>
    </row>
    <row r="28" spans="1:5" s="155" customFormat="1" ht="38.25">
      <c r="A28" s="81">
        <f>IF((SUM('Разделы 3, 4, 5'!AK29:AK29)&lt;=SUM('Разделы 3, 4, 5'!J29:J29)),"","Неверно!")</f>
      </c>
      <c r="B28" s="171" t="s">
        <v>594</v>
      </c>
      <c r="C28" s="77" t="s">
        <v>595</v>
      </c>
      <c r="D28" s="77" t="s">
        <v>227</v>
      </c>
      <c r="E28" s="77" t="str">
        <f>CONCATENATE(SUM('Разделы 3, 4, 5'!AK29:AK29),"&lt;=",SUM('Разделы 3, 4, 5'!J29:J29))</f>
        <v>0&lt;=1</v>
      </c>
    </row>
    <row r="29" spans="1:5" s="155" customFormat="1" ht="38.25">
      <c r="A29" s="81">
        <f>IF((SUM('Разделы 3, 4, 5'!AK30:AK30)&lt;=SUM('Разделы 3, 4, 5'!J30:J30)),"","Неверно!")</f>
      </c>
      <c r="B29" s="171" t="s">
        <v>594</v>
      </c>
      <c r="C29" s="77" t="s">
        <v>595</v>
      </c>
      <c r="D29" s="77" t="s">
        <v>227</v>
      </c>
      <c r="E29" s="77" t="str">
        <f>CONCATENATE(SUM('Разделы 3, 4, 5'!AK30:AK30),"&lt;=",SUM('Разделы 3, 4, 5'!J30:J30))</f>
        <v>0&lt;=0</v>
      </c>
    </row>
    <row r="30" spans="1:5" s="155" customFormat="1" ht="38.25">
      <c r="A30" s="81">
        <f>IF((SUM('Разделы 3, 4, 5'!AK31:AK31)&lt;=SUM('Разделы 3, 4, 5'!J31:J31)),"","Неверно!")</f>
      </c>
      <c r="B30" s="171" t="s">
        <v>594</v>
      </c>
      <c r="C30" s="77" t="s">
        <v>595</v>
      </c>
      <c r="D30" s="77" t="s">
        <v>227</v>
      </c>
      <c r="E30" s="77" t="str">
        <f>CONCATENATE(SUM('Разделы 3, 4, 5'!AK31:AK31),"&lt;=",SUM('Разделы 3, 4, 5'!J31:J31))</f>
        <v>0&lt;=0</v>
      </c>
    </row>
    <row r="31" spans="1:5" s="155" customFormat="1" ht="38.25">
      <c r="A31" s="81">
        <f>IF((SUM('Разделы 3, 4, 5'!AK32:AK32)&lt;=SUM('Разделы 3, 4, 5'!J32:J32)),"","Неверно!")</f>
      </c>
      <c r="B31" s="171" t="s">
        <v>594</v>
      </c>
      <c r="C31" s="77" t="s">
        <v>595</v>
      </c>
      <c r="D31" s="77" t="s">
        <v>227</v>
      </c>
      <c r="E31" s="77" t="str">
        <f>CONCATENATE(SUM('Разделы 3, 4, 5'!AK32:AK32),"&lt;=",SUM('Разделы 3, 4, 5'!J32:J32))</f>
        <v>0&lt;=0</v>
      </c>
    </row>
    <row r="32" spans="1:5" s="155" customFormat="1" ht="38.25">
      <c r="A32" s="81">
        <f>IF((SUM('Разделы 3, 4, 5'!AK33:AK33)&lt;=SUM('Разделы 3, 4, 5'!J33:J33)),"","Неверно!")</f>
      </c>
      <c r="B32" s="171" t="s">
        <v>594</v>
      </c>
      <c r="C32" s="77" t="s">
        <v>595</v>
      </c>
      <c r="D32" s="77" t="s">
        <v>227</v>
      </c>
      <c r="E32" s="77" t="str">
        <f>CONCATENATE(SUM('Разделы 3, 4, 5'!AK33:AK33),"&lt;=",SUM('Разделы 3, 4, 5'!J33:J33))</f>
        <v>0&lt;=0</v>
      </c>
    </row>
    <row r="33" spans="1:5" s="155" customFormat="1" ht="38.25">
      <c r="A33" s="81">
        <f>IF((SUM('Разделы 3, 4, 5'!AK34:AK34)&lt;=SUM('Разделы 3, 4, 5'!J34:J34)),"","Неверно!")</f>
      </c>
      <c r="B33" s="171" t="s">
        <v>594</v>
      </c>
      <c r="C33" s="77" t="s">
        <v>595</v>
      </c>
      <c r="D33" s="77" t="s">
        <v>227</v>
      </c>
      <c r="E33" s="77" t="str">
        <f>CONCATENATE(SUM('Разделы 3, 4, 5'!AK34:AK34),"&lt;=",SUM('Разделы 3, 4, 5'!J34:J34))</f>
        <v>0&lt;=0</v>
      </c>
    </row>
    <row r="34" spans="1:5" s="155" customFormat="1" ht="38.25">
      <c r="A34" s="81">
        <f>IF((SUM('Разделы 3, 4, 5'!AA25:AA25)&gt;=SUM('Разделы 3, 4, 5'!AA32:AA32)),"","Неверно!")</f>
      </c>
      <c r="B34" s="171" t="s">
        <v>596</v>
      </c>
      <c r="C34" s="77" t="s">
        <v>597</v>
      </c>
      <c r="D34" s="77" t="s">
        <v>191</v>
      </c>
      <c r="E34" s="77" t="str">
        <f>CONCATENATE(SUM('Разделы 3, 4, 5'!AA25:AA25),"&gt;=",SUM('Разделы 3, 4, 5'!AA32:AA32))</f>
        <v>0&gt;=0</v>
      </c>
    </row>
    <row r="35" spans="1:5" s="155" customFormat="1" ht="38.25">
      <c r="A35" s="81">
        <f>IF((SUM('Разделы 3, 4, 5'!AB25:AB25)&gt;=SUM('Разделы 3, 4, 5'!AB32:AB32)),"","Неверно!")</f>
      </c>
      <c r="B35" s="171" t="s">
        <v>596</v>
      </c>
      <c r="C35" s="77" t="s">
        <v>597</v>
      </c>
      <c r="D35" s="77" t="s">
        <v>191</v>
      </c>
      <c r="E35" s="77" t="str">
        <f>CONCATENATE(SUM('Разделы 3, 4, 5'!AB25:AB25),"&gt;=",SUM('Разделы 3, 4, 5'!AB32:AB32))</f>
        <v>0&gt;=0</v>
      </c>
    </row>
    <row r="36" spans="1:5" s="155" customFormat="1" ht="38.25">
      <c r="A36" s="81">
        <f>IF((SUM('Разделы 3, 4, 5'!AC25:AC25)&gt;=SUM('Разделы 3, 4, 5'!AC32:AC32)),"","Неверно!")</f>
      </c>
      <c r="B36" s="171" t="s">
        <v>596</v>
      </c>
      <c r="C36" s="77" t="s">
        <v>597</v>
      </c>
      <c r="D36" s="77" t="s">
        <v>191</v>
      </c>
      <c r="E36" s="77" t="str">
        <f>CONCATENATE(SUM('Разделы 3, 4, 5'!AC25:AC25),"&gt;=",SUM('Разделы 3, 4, 5'!AC32:AC32))</f>
        <v>0&gt;=0</v>
      </c>
    </row>
    <row r="37" spans="1:5" s="155" customFormat="1" ht="38.25">
      <c r="A37" s="81">
        <f>IF((SUM('Разделы 3, 4, 5'!AD25:AD25)&gt;=SUM('Разделы 3, 4, 5'!AD32:AD32)),"","Неверно!")</f>
      </c>
      <c r="B37" s="171" t="s">
        <v>596</v>
      </c>
      <c r="C37" s="77" t="s">
        <v>597</v>
      </c>
      <c r="D37" s="77" t="s">
        <v>191</v>
      </c>
      <c r="E37" s="77" t="str">
        <f>CONCATENATE(SUM('Разделы 3, 4, 5'!AD25:AD25),"&gt;=",SUM('Разделы 3, 4, 5'!AD32:AD32))</f>
        <v>1&gt;=0</v>
      </c>
    </row>
    <row r="38" spans="1:5" s="155" customFormat="1" ht="38.25">
      <c r="A38" s="81">
        <f>IF((SUM('Разделы 3, 4, 5'!AE25:AE25)&gt;=SUM('Разделы 3, 4, 5'!AE32:AE32)),"","Неверно!")</f>
      </c>
      <c r="B38" s="171" t="s">
        <v>596</v>
      </c>
      <c r="C38" s="77" t="s">
        <v>597</v>
      </c>
      <c r="D38" s="77" t="s">
        <v>191</v>
      </c>
      <c r="E38" s="77" t="str">
        <f>CONCATENATE(SUM('Разделы 3, 4, 5'!AE25:AE25),"&gt;=",SUM('Разделы 3, 4, 5'!AE32:AE32))</f>
        <v>11&gt;=0</v>
      </c>
    </row>
    <row r="39" spans="1:5" s="155" customFormat="1" ht="38.25">
      <c r="A39" s="81">
        <f>IF((SUM('Разделы 3, 4, 5'!AF25:AF25)&gt;=SUM('Разделы 3, 4, 5'!AF32:AF32)),"","Неверно!")</f>
      </c>
      <c r="B39" s="171" t="s">
        <v>596</v>
      </c>
      <c r="C39" s="77" t="s">
        <v>597</v>
      </c>
      <c r="D39" s="77" t="s">
        <v>191</v>
      </c>
      <c r="E39" s="77" t="str">
        <f>CONCATENATE(SUM('Разделы 3, 4, 5'!AF25:AF25),"&gt;=",SUM('Разделы 3, 4, 5'!AF32:AF32))</f>
        <v>0&gt;=0</v>
      </c>
    </row>
    <row r="40" spans="1:5" s="155" customFormat="1" ht="38.25">
      <c r="A40" s="81">
        <f>IF((SUM('Разделы 3, 4, 5'!AG25:AG25)&gt;=SUM('Разделы 3, 4, 5'!AG32:AG32)),"","Неверно!")</f>
      </c>
      <c r="B40" s="171" t="s">
        <v>596</v>
      </c>
      <c r="C40" s="77" t="s">
        <v>597</v>
      </c>
      <c r="D40" s="77" t="s">
        <v>191</v>
      </c>
      <c r="E40" s="77" t="str">
        <f>CONCATENATE(SUM('Разделы 3, 4, 5'!AG25:AG25),"&gt;=",SUM('Разделы 3, 4, 5'!AG32:AG32))</f>
        <v>5&gt;=0</v>
      </c>
    </row>
    <row r="41" spans="1:5" s="155" customFormat="1" ht="38.25">
      <c r="A41" s="81">
        <f>IF((SUM('Разделы 3, 4, 5'!AH25:AH25)&gt;=SUM('Разделы 3, 4, 5'!AH32:AH32)),"","Неверно!")</f>
      </c>
      <c r="B41" s="171" t="s">
        <v>596</v>
      </c>
      <c r="C41" s="77" t="s">
        <v>597</v>
      </c>
      <c r="D41" s="77" t="s">
        <v>191</v>
      </c>
      <c r="E41" s="77" t="str">
        <f>CONCATENATE(SUM('Разделы 3, 4, 5'!AH25:AH25),"&gt;=",SUM('Разделы 3, 4, 5'!AH32:AH32))</f>
        <v>0&gt;=0</v>
      </c>
    </row>
    <row r="42" spans="1:5" s="155" customFormat="1" ht="38.25">
      <c r="A42" s="81">
        <f>IF((SUM('Разделы 3, 4, 5'!AI25:AI25)&gt;=SUM('Разделы 3, 4, 5'!AI32:AI32)),"","Неверно!")</f>
      </c>
      <c r="B42" s="171" t="s">
        <v>596</v>
      </c>
      <c r="C42" s="77" t="s">
        <v>597</v>
      </c>
      <c r="D42" s="77" t="s">
        <v>191</v>
      </c>
      <c r="E42" s="77" t="str">
        <f>CONCATENATE(SUM('Разделы 3, 4, 5'!AI25:AI25),"&gt;=",SUM('Разделы 3, 4, 5'!AI32:AI32))</f>
        <v>6&gt;=0</v>
      </c>
    </row>
    <row r="43" spans="1:5" s="155" customFormat="1" ht="38.25">
      <c r="A43" s="81">
        <f>IF((SUM('Разделы 3, 4, 5'!AJ25:AJ25)&gt;=SUM('Разделы 3, 4, 5'!AJ32:AJ32)),"","Неверно!")</f>
      </c>
      <c r="B43" s="171" t="s">
        <v>596</v>
      </c>
      <c r="C43" s="77" t="s">
        <v>597</v>
      </c>
      <c r="D43" s="77" t="s">
        <v>191</v>
      </c>
      <c r="E43" s="77" t="str">
        <f>CONCATENATE(SUM('Разделы 3, 4, 5'!AJ25:AJ25),"&gt;=",SUM('Разделы 3, 4, 5'!AJ32:AJ32))</f>
        <v>0&gt;=0</v>
      </c>
    </row>
    <row r="44" spans="1:5" s="155" customFormat="1" ht="38.25">
      <c r="A44" s="81">
        <f>IF((SUM('Разделы 3, 4, 5'!AK25:AK25)&gt;=SUM('Разделы 3, 4, 5'!AK32:AK32)),"","Неверно!")</f>
      </c>
      <c r="B44" s="171" t="s">
        <v>596</v>
      </c>
      <c r="C44" s="77" t="s">
        <v>597</v>
      </c>
      <c r="D44" s="77" t="s">
        <v>191</v>
      </c>
      <c r="E44" s="77" t="str">
        <f>CONCATENATE(SUM('Разделы 3, 4, 5'!AK25:AK25),"&gt;=",SUM('Разделы 3, 4, 5'!AK32:AK32))</f>
        <v>0&gt;=0</v>
      </c>
    </row>
    <row r="45" spans="1:5" s="155" customFormat="1" ht="38.25">
      <c r="A45" s="81">
        <f>IF((SUM('Разделы 3, 4, 5'!E25:E25)&gt;=SUM('Разделы 3, 4, 5'!E32:E32)),"","Неверно!")</f>
      </c>
      <c r="B45" s="171" t="s">
        <v>596</v>
      </c>
      <c r="C45" s="77" t="s">
        <v>597</v>
      </c>
      <c r="D45" s="77" t="s">
        <v>191</v>
      </c>
      <c r="E45" s="77" t="str">
        <f>CONCATENATE(SUM('Разделы 3, 4, 5'!E25:E25),"&gt;=",SUM('Разделы 3, 4, 5'!E32:E32))</f>
        <v>11&gt;=0</v>
      </c>
    </row>
    <row r="46" spans="1:5" s="155" customFormat="1" ht="38.25">
      <c r="A46" s="81">
        <f>IF((SUM('Разделы 3, 4, 5'!F25:F25)&gt;=SUM('Разделы 3, 4, 5'!F32:F32)),"","Неверно!")</f>
      </c>
      <c r="B46" s="171" t="s">
        <v>596</v>
      </c>
      <c r="C46" s="77" t="s">
        <v>597</v>
      </c>
      <c r="D46" s="77" t="s">
        <v>191</v>
      </c>
      <c r="E46" s="77" t="str">
        <f>CONCATENATE(SUM('Разделы 3, 4, 5'!F25:F25),"&gt;=",SUM('Разделы 3, 4, 5'!F32:F32))</f>
        <v>2&gt;=0</v>
      </c>
    </row>
    <row r="47" spans="1:5" s="155" customFormat="1" ht="38.25">
      <c r="A47" s="81">
        <f>IF((SUM('Разделы 3, 4, 5'!G25:G25)&gt;=SUM('Разделы 3, 4, 5'!G32:G32)),"","Неверно!")</f>
      </c>
      <c r="B47" s="171" t="s">
        <v>596</v>
      </c>
      <c r="C47" s="77" t="s">
        <v>597</v>
      </c>
      <c r="D47" s="77" t="s">
        <v>191</v>
      </c>
      <c r="E47" s="77" t="str">
        <f>CONCATENATE(SUM('Разделы 3, 4, 5'!G25:G25),"&gt;=",SUM('Разделы 3, 4, 5'!G32:G32))</f>
        <v>0&gt;=0</v>
      </c>
    </row>
    <row r="48" spans="1:5" s="155" customFormat="1" ht="38.25">
      <c r="A48" s="81">
        <f>IF((SUM('Разделы 3, 4, 5'!H25:H25)&gt;=SUM('Разделы 3, 4, 5'!H32:H32)),"","Неверно!")</f>
      </c>
      <c r="B48" s="171" t="s">
        <v>596</v>
      </c>
      <c r="C48" s="77" t="s">
        <v>597</v>
      </c>
      <c r="D48" s="77" t="s">
        <v>191</v>
      </c>
      <c r="E48" s="77" t="str">
        <f>CONCATENATE(SUM('Разделы 3, 4, 5'!H25:H25),"&gt;=",SUM('Разделы 3, 4, 5'!H32:H32))</f>
        <v>0&gt;=0</v>
      </c>
    </row>
    <row r="49" spans="1:5" s="155" customFormat="1" ht="38.25">
      <c r="A49" s="81">
        <f>IF((SUM('Разделы 3, 4, 5'!I25:I25)&gt;=SUM('Разделы 3, 4, 5'!I32:I32)),"","Неверно!")</f>
      </c>
      <c r="B49" s="171" t="s">
        <v>596</v>
      </c>
      <c r="C49" s="77" t="s">
        <v>597</v>
      </c>
      <c r="D49" s="77" t="s">
        <v>191</v>
      </c>
      <c r="E49" s="77" t="str">
        <f>CONCATENATE(SUM('Разделы 3, 4, 5'!I25:I25),"&gt;=",SUM('Разделы 3, 4, 5'!I32:I32))</f>
        <v>0&gt;=0</v>
      </c>
    </row>
    <row r="50" spans="1:5" s="155" customFormat="1" ht="38.25">
      <c r="A50" s="81">
        <f>IF((SUM('Разделы 3, 4, 5'!J25:J25)&gt;=SUM('Разделы 3, 4, 5'!J32:J32)),"","Неверно!")</f>
      </c>
      <c r="B50" s="171" t="s">
        <v>596</v>
      </c>
      <c r="C50" s="77" t="s">
        <v>597</v>
      </c>
      <c r="D50" s="77" t="s">
        <v>191</v>
      </c>
      <c r="E50" s="77" t="str">
        <f>CONCATENATE(SUM('Разделы 3, 4, 5'!J25:J25),"&gt;=",SUM('Разделы 3, 4, 5'!J32:J32))</f>
        <v>2&gt;=0</v>
      </c>
    </row>
    <row r="51" spans="1:5" s="155" customFormat="1" ht="38.25">
      <c r="A51" s="81">
        <f>IF((SUM('Разделы 3, 4, 5'!K25:K25)&gt;=SUM('Разделы 3, 4, 5'!K32:K32)),"","Неверно!")</f>
      </c>
      <c r="B51" s="171" t="s">
        <v>596</v>
      </c>
      <c r="C51" s="77" t="s">
        <v>597</v>
      </c>
      <c r="D51" s="77" t="s">
        <v>191</v>
      </c>
      <c r="E51" s="77" t="str">
        <f>CONCATENATE(SUM('Разделы 3, 4, 5'!K25:K25),"&gt;=",SUM('Разделы 3, 4, 5'!K32:K32))</f>
        <v>0&gt;=0</v>
      </c>
    </row>
    <row r="52" spans="1:5" s="155" customFormat="1" ht="38.25">
      <c r="A52" s="81">
        <f>IF((SUM('Разделы 3, 4, 5'!L25:L25)&gt;=SUM('Разделы 3, 4, 5'!L32:L32)),"","Неверно!")</f>
      </c>
      <c r="B52" s="171" t="s">
        <v>596</v>
      </c>
      <c r="C52" s="77" t="s">
        <v>597</v>
      </c>
      <c r="D52" s="77" t="s">
        <v>191</v>
      </c>
      <c r="E52" s="77" t="str">
        <f>CONCATENATE(SUM('Разделы 3, 4, 5'!L25:L25),"&gt;=",SUM('Разделы 3, 4, 5'!L32:L32))</f>
        <v>0&gt;=0</v>
      </c>
    </row>
    <row r="53" spans="1:5" s="155" customFormat="1" ht="38.25">
      <c r="A53" s="81">
        <f>IF((SUM('Разделы 3, 4, 5'!M25:M25)&gt;=SUM('Разделы 3, 4, 5'!M32:M32)),"","Неверно!")</f>
      </c>
      <c r="B53" s="171" t="s">
        <v>596</v>
      </c>
      <c r="C53" s="77" t="s">
        <v>597</v>
      </c>
      <c r="D53" s="77" t="s">
        <v>191</v>
      </c>
      <c r="E53" s="77" t="str">
        <f>CONCATENATE(SUM('Разделы 3, 4, 5'!M25:M25),"&gt;=",SUM('Разделы 3, 4, 5'!M32:M32))</f>
        <v>0&gt;=0</v>
      </c>
    </row>
    <row r="54" spans="1:5" s="155" customFormat="1" ht="38.25">
      <c r="A54" s="81">
        <f>IF((SUM('Разделы 3, 4, 5'!N25:N25)&gt;=SUM('Разделы 3, 4, 5'!N32:N32)),"","Неверно!")</f>
      </c>
      <c r="B54" s="171" t="s">
        <v>596</v>
      </c>
      <c r="C54" s="77" t="s">
        <v>597</v>
      </c>
      <c r="D54" s="77" t="s">
        <v>191</v>
      </c>
      <c r="E54" s="77" t="str">
        <f>CONCATENATE(SUM('Разделы 3, 4, 5'!N25:N25),"&gt;=",SUM('Разделы 3, 4, 5'!N32:N32))</f>
        <v>0&gt;=0</v>
      </c>
    </row>
    <row r="55" spans="1:5" s="155" customFormat="1" ht="38.25">
      <c r="A55" s="81">
        <f>IF((SUM('Разделы 3, 4, 5'!O25:O25)&gt;=SUM('Разделы 3, 4, 5'!O32:O32)),"","Неверно!")</f>
      </c>
      <c r="B55" s="171" t="s">
        <v>596</v>
      </c>
      <c r="C55" s="77" t="s">
        <v>597</v>
      </c>
      <c r="D55" s="77" t="s">
        <v>191</v>
      </c>
      <c r="E55" s="77" t="str">
        <f>CONCATENATE(SUM('Разделы 3, 4, 5'!O25:O25),"&gt;=",SUM('Разделы 3, 4, 5'!O32:O32))</f>
        <v>8&gt;=0</v>
      </c>
    </row>
    <row r="56" spans="1:5" s="155" customFormat="1" ht="38.25">
      <c r="A56" s="81">
        <f>IF((SUM('Разделы 3, 4, 5'!P25:P25)&gt;=SUM('Разделы 3, 4, 5'!P32:P32)),"","Неверно!")</f>
      </c>
      <c r="B56" s="171" t="s">
        <v>596</v>
      </c>
      <c r="C56" s="77" t="s">
        <v>597</v>
      </c>
      <c r="D56" s="77" t="s">
        <v>191</v>
      </c>
      <c r="E56" s="77" t="str">
        <f>CONCATENATE(SUM('Разделы 3, 4, 5'!P25:P25),"&gt;=",SUM('Разделы 3, 4, 5'!P32:P32))</f>
        <v>0&gt;=0</v>
      </c>
    </row>
    <row r="57" spans="1:5" s="155" customFormat="1" ht="38.25">
      <c r="A57" s="81">
        <f>IF((SUM('Разделы 3, 4, 5'!Q25:Q25)&gt;=SUM('Разделы 3, 4, 5'!Q32:Q32)),"","Неверно!")</f>
      </c>
      <c r="B57" s="171" t="s">
        <v>596</v>
      </c>
      <c r="C57" s="77" t="s">
        <v>597</v>
      </c>
      <c r="D57" s="77" t="s">
        <v>191</v>
      </c>
      <c r="E57" s="77" t="str">
        <f>CONCATENATE(SUM('Разделы 3, 4, 5'!Q25:Q25),"&gt;=",SUM('Разделы 3, 4, 5'!Q32:Q32))</f>
        <v>8&gt;=0</v>
      </c>
    </row>
    <row r="58" spans="1:5" s="155" customFormat="1" ht="38.25">
      <c r="A58" s="81">
        <f>IF((SUM('Разделы 3, 4, 5'!R25:R25)&gt;=SUM('Разделы 3, 4, 5'!R32:R32)),"","Неверно!")</f>
      </c>
      <c r="B58" s="171" t="s">
        <v>596</v>
      </c>
      <c r="C58" s="77" t="s">
        <v>597</v>
      </c>
      <c r="D58" s="77" t="s">
        <v>191</v>
      </c>
      <c r="E58" s="77" t="str">
        <f>CONCATENATE(SUM('Разделы 3, 4, 5'!R25:R25),"&gt;=",SUM('Разделы 3, 4, 5'!R32:R32))</f>
        <v>0&gt;=0</v>
      </c>
    </row>
    <row r="59" spans="1:5" s="155" customFormat="1" ht="38.25">
      <c r="A59" s="81">
        <f>IF((SUM('Разделы 3, 4, 5'!S25:S25)&gt;=SUM('Разделы 3, 4, 5'!S32:S32)),"","Неверно!")</f>
      </c>
      <c r="B59" s="171" t="s">
        <v>596</v>
      </c>
      <c r="C59" s="77" t="s">
        <v>597</v>
      </c>
      <c r="D59" s="77" t="s">
        <v>191</v>
      </c>
      <c r="E59" s="77" t="str">
        <f>CONCATENATE(SUM('Разделы 3, 4, 5'!S25:S25),"&gt;=",SUM('Разделы 3, 4, 5'!S32:S32))</f>
        <v>0&gt;=0</v>
      </c>
    </row>
    <row r="60" spans="1:5" s="155" customFormat="1" ht="38.25">
      <c r="A60" s="81">
        <f>IF((SUM('Разделы 3, 4, 5'!T25:T25)&gt;=SUM('Разделы 3, 4, 5'!T32:T32)),"","Неверно!")</f>
      </c>
      <c r="B60" s="171" t="s">
        <v>596</v>
      </c>
      <c r="C60" s="77" t="s">
        <v>597</v>
      </c>
      <c r="D60" s="77" t="s">
        <v>191</v>
      </c>
      <c r="E60" s="77" t="str">
        <f>CONCATENATE(SUM('Разделы 3, 4, 5'!T25:T25),"&gt;=",SUM('Разделы 3, 4, 5'!T32:T32))</f>
        <v>0&gt;=0</v>
      </c>
    </row>
    <row r="61" spans="1:5" s="155" customFormat="1" ht="38.25">
      <c r="A61" s="81">
        <f>IF((SUM('Разделы 3, 4, 5'!U25:U25)&gt;=SUM('Разделы 3, 4, 5'!U32:U32)),"","Неверно!")</f>
      </c>
      <c r="B61" s="171" t="s">
        <v>596</v>
      </c>
      <c r="C61" s="77" t="s">
        <v>597</v>
      </c>
      <c r="D61" s="77" t="s">
        <v>191</v>
      </c>
      <c r="E61" s="77" t="str">
        <f>CONCATENATE(SUM('Разделы 3, 4, 5'!U25:U25),"&gt;=",SUM('Разделы 3, 4, 5'!U32:U32))</f>
        <v>0&gt;=0</v>
      </c>
    </row>
    <row r="62" spans="1:5" s="155" customFormat="1" ht="38.25">
      <c r="A62" s="81">
        <f>IF((SUM('Разделы 3, 4, 5'!V25:V25)&gt;=SUM('Разделы 3, 4, 5'!V32:V32)),"","Неверно!")</f>
      </c>
      <c r="B62" s="171" t="s">
        <v>596</v>
      </c>
      <c r="C62" s="77" t="s">
        <v>597</v>
      </c>
      <c r="D62" s="77" t="s">
        <v>191</v>
      </c>
      <c r="E62" s="77" t="str">
        <f>CONCATENATE(SUM('Разделы 3, 4, 5'!V25:V25),"&gt;=",SUM('Разделы 3, 4, 5'!V32:V32))</f>
        <v>0&gt;=0</v>
      </c>
    </row>
    <row r="63" spans="1:5" s="155" customFormat="1" ht="38.25">
      <c r="A63" s="81">
        <f>IF((SUM('Разделы 3, 4, 5'!W25:W25)&gt;=SUM('Разделы 3, 4, 5'!W32:W32)),"","Неверно!")</f>
      </c>
      <c r="B63" s="171" t="s">
        <v>596</v>
      </c>
      <c r="C63" s="77" t="s">
        <v>597</v>
      </c>
      <c r="D63" s="77" t="s">
        <v>191</v>
      </c>
      <c r="E63" s="77" t="str">
        <f>CONCATENATE(SUM('Разделы 3, 4, 5'!W25:W25),"&gt;=",SUM('Разделы 3, 4, 5'!W32:W32))</f>
        <v>0&gt;=0</v>
      </c>
    </row>
    <row r="64" spans="1:5" s="155" customFormat="1" ht="38.25">
      <c r="A64" s="81">
        <f>IF((SUM('Разделы 3, 4, 5'!X25:X25)&gt;=SUM('Разделы 3, 4, 5'!X32:X32)),"","Неверно!")</f>
      </c>
      <c r="B64" s="171" t="s">
        <v>596</v>
      </c>
      <c r="C64" s="77" t="s">
        <v>597</v>
      </c>
      <c r="D64" s="77" t="s">
        <v>191</v>
      </c>
      <c r="E64" s="77" t="str">
        <f>CONCATENATE(SUM('Разделы 3, 4, 5'!X25:X25),"&gt;=",SUM('Разделы 3, 4, 5'!X32:X32))</f>
        <v>0&gt;=0</v>
      </c>
    </row>
    <row r="65" spans="1:5" s="155" customFormat="1" ht="38.25">
      <c r="A65" s="81">
        <f>IF((SUM('Разделы 3, 4, 5'!Y25:Y25)&gt;=SUM('Разделы 3, 4, 5'!Y32:Y32)),"","Неверно!")</f>
      </c>
      <c r="B65" s="171" t="s">
        <v>596</v>
      </c>
      <c r="C65" s="77" t="s">
        <v>597</v>
      </c>
      <c r="D65" s="77" t="s">
        <v>191</v>
      </c>
      <c r="E65" s="77" t="str">
        <f>CONCATENATE(SUM('Разделы 3, 4, 5'!Y25:Y25),"&gt;=",SUM('Разделы 3, 4, 5'!Y32:Y32))</f>
        <v>0&gt;=0</v>
      </c>
    </row>
    <row r="66" spans="1:5" s="155" customFormat="1" ht="38.25">
      <c r="A66" s="81">
        <f>IF((SUM('Разделы 3, 4, 5'!Z25:Z25)&gt;=SUM('Разделы 3, 4, 5'!Z32:Z32)),"","Неверно!")</f>
      </c>
      <c r="B66" s="171" t="s">
        <v>596</v>
      </c>
      <c r="C66" s="77" t="s">
        <v>597</v>
      </c>
      <c r="D66" s="77" t="s">
        <v>191</v>
      </c>
      <c r="E66" s="77" t="str">
        <f>CONCATENATE(SUM('Разделы 3, 4, 5'!Z25:Z25),"&gt;=",SUM('Разделы 3, 4, 5'!Z32:Z32))</f>
        <v>0&gt;=0</v>
      </c>
    </row>
    <row r="67" spans="1:5" s="155" customFormat="1" ht="38.25">
      <c r="A67" s="81">
        <f>IF((SUM('Разделы 3, 4, 5'!AA25:AA25)&gt;=SUM('Разделы 3, 4, 5'!AA33:AA33)),"","Неверно!")</f>
      </c>
      <c r="B67" s="171" t="s">
        <v>598</v>
      </c>
      <c r="C67" s="77" t="s">
        <v>599</v>
      </c>
      <c r="D67" s="77" t="s">
        <v>190</v>
      </c>
      <c r="E67" s="77" t="str">
        <f>CONCATENATE(SUM('Разделы 3, 4, 5'!AA25:AA25),"&gt;=",SUM('Разделы 3, 4, 5'!AA33:AA33))</f>
        <v>0&gt;=0</v>
      </c>
    </row>
    <row r="68" spans="1:5" s="155" customFormat="1" ht="38.25">
      <c r="A68" s="81">
        <f>IF((SUM('Разделы 3, 4, 5'!AB25:AB25)&gt;=SUM('Разделы 3, 4, 5'!AB33:AB33)),"","Неверно!")</f>
      </c>
      <c r="B68" s="171" t="s">
        <v>598</v>
      </c>
      <c r="C68" s="77" t="s">
        <v>599</v>
      </c>
      <c r="D68" s="77" t="s">
        <v>190</v>
      </c>
      <c r="E68" s="77" t="str">
        <f>CONCATENATE(SUM('Разделы 3, 4, 5'!AB25:AB25),"&gt;=",SUM('Разделы 3, 4, 5'!AB33:AB33))</f>
        <v>0&gt;=0</v>
      </c>
    </row>
    <row r="69" spans="1:5" s="155" customFormat="1" ht="38.25">
      <c r="A69" s="81">
        <f>IF((SUM('Разделы 3, 4, 5'!AC25:AC25)&gt;=SUM('Разделы 3, 4, 5'!AC33:AC33)),"","Неверно!")</f>
      </c>
      <c r="B69" s="171" t="s">
        <v>598</v>
      </c>
      <c r="C69" s="77" t="s">
        <v>599</v>
      </c>
      <c r="D69" s="77" t="s">
        <v>190</v>
      </c>
      <c r="E69" s="77" t="str">
        <f>CONCATENATE(SUM('Разделы 3, 4, 5'!AC25:AC25),"&gt;=",SUM('Разделы 3, 4, 5'!AC33:AC33))</f>
        <v>0&gt;=0</v>
      </c>
    </row>
    <row r="70" spans="1:5" s="155" customFormat="1" ht="38.25">
      <c r="A70" s="81">
        <f>IF((SUM('Разделы 3, 4, 5'!AD25:AD25)&gt;=SUM('Разделы 3, 4, 5'!AD33:AD33)),"","Неверно!")</f>
      </c>
      <c r="B70" s="171" t="s">
        <v>598</v>
      </c>
      <c r="C70" s="77" t="s">
        <v>599</v>
      </c>
      <c r="D70" s="77" t="s">
        <v>190</v>
      </c>
      <c r="E70" s="77" t="str">
        <f>CONCATENATE(SUM('Разделы 3, 4, 5'!AD25:AD25),"&gt;=",SUM('Разделы 3, 4, 5'!AD33:AD33))</f>
        <v>1&gt;=0</v>
      </c>
    </row>
    <row r="71" spans="1:5" s="155" customFormat="1" ht="38.25">
      <c r="A71" s="81">
        <f>IF((SUM('Разделы 3, 4, 5'!AE25:AE25)&gt;=SUM('Разделы 3, 4, 5'!AE33:AE33)),"","Неверно!")</f>
      </c>
      <c r="B71" s="171" t="s">
        <v>598</v>
      </c>
      <c r="C71" s="77" t="s">
        <v>599</v>
      </c>
      <c r="D71" s="77" t="s">
        <v>190</v>
      </c>
      <c r="E71" s="77" t="str">
        <f>CONCATENATE(SUM('Разделы 3, 4, 5'!AE25:AE25),"&gt;=",SUM('Разделы 3, 4, 5'!AE33:AE33))</f>
        <v>11&gt;=0</v>
      </c>
    </row>
    <row r="72" spans="1:5" s="155" customFormat="1" ht="38.25">
      <c r="A72" s="81">
        <f>IF((SUM('Разделы 3, 4, 5'!AF25:AF25)&gt;=SUM('Разделы 3, 4, 5'!AF33:AF33)),"","Неверно!")</f>
      </c>
      <c r="B72" s="171" t="s">
        <v>598</v>
      </c>
      <c r="C72" s="77" t="s">
        <v>599</v>
      </c>
      <c r="D72" s="77" t="s">
        <v>190</v>
      </c>
      <c r="E72" s="77" t="str">
        <f>CONCATENATE(SUM('Разделы 3, 4, 5'!AF25:AF25),"&gt;=",SUM('Разделы 3, 4, 5'!AF33:AF33))</f>
        <v>0&gt;=0</v>
      </c>
    </row>
    <row r="73" spans="1:5" s="155" customFormat="1" ht="38.25">
      <c r="A73" s="81">
        <f>IF((SUM('Разделы 3, 4, 5'!AG25:AG25)&gt;=SUM('Разделы 3, 4, 5'!AG33:AG33)),"","Неверно!")</f>
      </c>
      <c r="B73" s="171" t="s">
        <v>598</v>
      </c>
      <c r="C73" s="77" t="s">
        <v>599</v>
      </c>
      <c r="D73" s="77" t="s">
        <v>190</v>
      </c>
      <c r="E73" s="77" t="str">
        <f>CONCATENATE(SUM('Разделы 3, 4, 5'!AG25:AG25),"&gt;=",SUM('Разделы 3, 4, 5'!AG33:AG33))</f>
        <v>5&gt;=0</v>
      </c>
    </row>
    <row r="74" spans="1:5" s="155" customFormat="1" ht="38.25">
      <c r="A74" s="81">
        <f>IF((SUM('Разделы 3, 4, 5'!AH25:AH25)&gt;=SUM('Разделы 3, 4, 5'!AH33:AH33)),"","Неверно!")</f>
      </c>
      <c r="B74" s="171" t="s">
        <v>598</v>
      </c>
      <c r="C74" s="77" t="s">
        <v>599</v>
      </c>
      <c r="D74" s="77" t="s">
        <v>190</v>
      </c>
      <c r="E74" s="77" t="str">
        <f>CONCATENATE(SUM('Разделы 3, 4, 5'!AH25:AH25),"&gt;=",SUM('Разделы 3, 4, 5'!AH33:AH33))</f>
        <v>0&gt;=0</v>
      </c>
    </row>
    <row r="75" spans="1:5" s="155" customFormat="1" ht="38.25">
      <c r="A75" s="81">
        <f>IF((SUM('Разделы 3, 4, 5'!AI25:AI25)&gt;=SUM('Разделы 3, 4, 5'!AI33:AI33)),"","Неверно!")</f>
      </c>
      <c r="B75" s="171" t="s">
        <v>598</v>
      </c>
      <c r="C75" s="77" t="s">
        <v>599</v>
      </c>
      <c r="D75" s="77" t="s">
        <v>190</v>
      </c>
      <c r="E75" s="77" t="str">
        <f>CONCATENATE(SUM('Разделы 3, 4, 5'!AI25:AI25),"&gt;=",SUM('Разделы 3, 4, 5'!AI33:AI33))</f>
        <v>6&gt;=0</v>
      </c>
    </row>
    <row r="76" spans="1:5" s="155" customFormat="1" ht="38.25">
      <c r="A76" s="81">
        <f>IF((SUM('Разделы 3, 4, 5'!AJ25:AJ25)&gt;=SUM('Разделы 3, 4, 5'!AJ33:AJ33)),"","Неверно!")</f>
      </c>
      <c r="B76" s="171" t="s">
        <v>598</v>
      </c>
      <c r="C76" s="77" t="s">
        <v>599</v>
      </c>
      <c r="D76" s="77" t="s">
        <v>190</v>
      </c>
      <c r="E76" s="77" t="str">
        <f>CONCATENATE(SUM('Разделы 3, 4, 5'!AJ25:AJ25),"&gt;=",SUM('Разделы 3, 4, 5'!AJ33:AJ33))</f>
        <v>0&gt;=0</v>
      </c>
    </row>
    <row r="77" spans="1:5" s="155" customFormat="1" ht="38.25">
      <c r="A77" s="81">
        <f>IF((SUM('Разделы 3, 4, 5'!AK25:AK25)&gt;=SUM('Разделы 3, 4, 5'!AK33:AK33)),"","Неверно!")</f>
      </c>
      <c r="B77" s="171" t="s">
        <v>598</v>
      </c>
      <c r="C77" s="77" t="s">
        <v>599</v>
      </c>
      <c r="D77" s="77" t="s">
        <v>190</v>
      </c>
      <c r="E77" s="77" t="str">
        <f>CONCATENATE(SUM('Разделы 3, 4, 5'!AK25:AK25),"&gt;=",SUM('Разделы 3, 4, 5'!AK33:AK33))</f>
        <v>0&gt;=0</v>
      </c>
    </row>
    <row r="78" spans="1:5" s="155" customFormat="1" ht="38.25">
      <c r="A78" s="81">
        <f>IF((SUM('Разделы 3, 4, 5'!E25:E25)&gt;=SUM('Разделы 3, 4, 5'!E33:E33)),"","Неверно!")</f>
      </c>
      <c r="B78" s="171" t="s">
        <v>598</v>
      </c>
      <c r="C78" s="77" t="s">
        <v>599</v>
      </c>
      <c r="D78" s="77" t="s">
        <v>190</v>
      </c>
      <c r="E78" s="77" t="str">
        <f>CONCATENATE(SUM('Разделы 3, 4, 5'!E25:E25),"&gt;=",SUM('Разделы 3, 4, 5'!E33:E33))</f>
        <v>11&gt;=0</v>
      </c>
    </row>
    <row r="79" spans="1:5" s="155" customFormat="1" ht="38.25">
      <c r="A79" s="81">
        <f>IF((SUM('Разделы 3, 4, 5'!F25:F25)&gt;=SUM('Разделы 3, 4, 5'!F33:F33)),"","Неверно!")</f>
      </c>
      <c r="B79" s="171" t="s">
        <v>598</v>
      </c>
      <c r="C79" s="77" t="s">
        <v>599</v>
      </c>
      <c r="D79" s="77" t="s">
        <v>190</v>
      </c>
      <c r="E79" s="77" t="str">
        <f>CONCATENATE(SUM('Разделы 3, 4, 5'!F25:F25),"&gt;=",SUM('Разделы 3, 4, 5'!F33:F33))</f>
        <v>2&gt;=0</v>
      </c>
    </row>
    <row r="80" spans="1:5" s="155" customFormat="1" ht="38.25">
      <c r="A80" s="81">
        <f>IF((SUM('Разделы 3, 4, 5'!G25:G25)&gt;=SUM('Разделы 3, 4, 5'!G33:G33)),"","Неверно!")</f>
      </c>
      <c r="B80" s="171" t="s">
        <v>598</v>
      </c>
      <c r="C80" s="77" t="s">
        <v>599</v>
      </c>
      <c r="D80" s="77" t="s">
        <v>190</v>
      </c>
      <c r="E80" s="77" t="str">
        <f>CONCATENATE(SUM('Разделы 3, 4, 5'!G25:G25),"&gt;=",SUM('Разделы 3, 4, 5'!G33:G33))</f>
        <v>0&gt;=0</v>
      </c>
    </row>
    <row r="81" spans="1:5" s="155" customFormat="1" ht="38.25">
      <c r="A81" s="81">
        <f>IF((SUM('Разделы 3, 4, 5'!H25:H25)&gt;=SUM('Разделы 3, 4, 5'!H33:H33)),"","Неверно!")</f>
      </c>
      <c r="B81" s="171" t="s">
        <v>598</v>
      </c>
      <c r="C81" s="77" t="s">
        <v>599</v>
      </c>
      <c r="D81" s="77" t="s">
        <v>190</v>
      </c>
      <c r="E81" s="77" t="str">
        <f>CONCATENATE(SUM('Разделы 3, 4, 5'!H25:H25),"&gt;=",SUM('Разделы 3, 4, 5'!H33:H33))</f>
        <v>0&gt;=0</v>
      </c>
    </row>
    <row r="82" spans="1:5" s="155" customFormat="1" ht="38.25">
      <c r="A82" s="81">
        <f>IF((SUM('Разделы 3, 4, 5'!I25:I25)&gt;=SUM('Разделы 3, 4, 5'!I33:I33)),"","Неверно!")</f>
      </c>
      <c r="B82" s="171" t="s">
        <v>598</v>
      </c>
      <c r="C82" s="77" t="s">
        <v>599</v>
      </c>
      <c r="D82" s="77" t="s">
        <v>190</v>
      </c>
      <c r="E82" s="77" t="str">
        <f>CONCATENATE(SUM('Разделы 3, 4, 5'!I25:I25),"&gt;=",SUM('Разделы 3, 4, 5'!I33:I33))</f>
        <v>0&gt;=0</v>
      </c>
    </row>
    <row r="83" spans="1:5" s="155" customFormat="1" ht="38.25">
      <c r="A83" s="81">
        <f>IF((SUM('Разделы 3, 4, 5'!J25:J25)&gt;=SUM('Разделы 3, 4, 5'!J33:J33)),"","Неверно!")</f>
      </c>
      <c r="B83" s="171" t="s">
        <v>598</v>
      </c>
      <c r="C83" s="77" t="s">
        <v>599</v>
      </c>
      <c r="D83" s="77" t="s">
        <v>190</v>
      </c>
      <c r="E83" s="77" t="str">
        <f>CONCATENATE(SUM('Разделы 3, 4, 5'!J25:J25),"&gt;=",SUM('Разделы 3, 4, 5'!J33:J33))</f>
        <v>2&gt;=0</v>
      </c>
    </row>
    <row r="84" spans="1:5" s="155" customFormat="1" ht="38.25">
      <c r="A84" s="81">
        <f>IF((SUM('Разделы 3, 4, 5'!K25:K25)&gt;=SUM('Разделы 3, 4, 5'!K33:K33)),"","Неверно!")</f>
      </c>
      <c r="B84" s="171" t="s">
        <v>598</v>
      </c>
      <c r="C84" s="77" t="s">
        <v>599</v>
      </c>
      <c r="D84" s="77" t="s">
        <v>190</v>
      </c>
      <c r="E84" s="77" t="str">
        <f>CONCATENATE(SUM('Разделы 3, 4, 5'!K25:K25),"&gt;=",SUM('Разделы 3, 4, 5'!K33:K33))</f>
        <v>0&gt;=0</v>
      </c>
    </row>
    <row r="85" spans="1:5" s="155" customFormat="1" ht="38.25">
      <c r="A85" s="81">
        <f>IF((SUM('Разделы 3, 4, 5'!L25:L25)&gt;=SUM('Разделы 3, 4, 5'!L33:L33)),"","Неверно!")</f>
      </c>
      <c r="B85" s="171" t="s">
        <v>598</v>
      </c>
      <c r="C85" s="77" t="s">
        <v>599</v>
      </c>
      <c r="D85" s="77" t="s">
        <v>190</v>
      </c>
      <c r="E85" s="77" t="str">
        <f>CONCATENATE(SUM('Разделы 3, 4, 5'!L25:L25),"&gt;=",SUM('Разделы 3, 4, 5'!L33:L33))</f>
        <v>0&gt;=0</v>
      </c>
    </row>
    <row r="86" spans="1:5" s="155" customFormat="1" ht="38.25">
      <c r="A86" s="81">
        <f>IF((SUM('Разделы 3, 4, 5'!M25:M25)&gt;=SUM('Разделы 3, 4, 5'!M33:M33)),"","Неверно!")</f>
      </c>
      <c r="B86" s="171" t="s">
        <v>598</v>
      </c>
      <c r="C86" s="77" t="s">
        <v>599</v>
      </c>
      <c r="D86" s="77" t="s">
        <v>190</v>
      </c>
      <c r="E86" s="77" t="str">
        <f>CONCATENATE(SUM('Разделы 3, 4, 5'!M25:M25),"&gt;=",SUM('Разделы 3, 4, 5'!M33:M33))</f>
        <v>0&gt;=0</v>
      </c>
    </row>
    <row r="87" spans="1:5" s="155" customFormat="1" ht="38.25">
      <c r="A87" s="81">
        <f>IF((SUM('Разделы 3, 4, 5'!N25:N25)&gt;=SUM('Разделы 3, 4, 5'!N33:N33)),"","Неверно!")</f>
      </c>
      <c r="B87" s="171" t="s">
        <v>598</v>
      </c>
      <c r="C87" s="77" t="s">
        <v>599</v>
      </c>
      <c r="D87" s="77" t="s">
        <v>190</v>
      </c>
      <c r="E87" s="77" t="str">
        <f>CONCATENATE(SUM('Разделы 3, 4, 5'!N25:N25),"&gt;=",SUM('Разделы 3, 4, 5'!N33:N33))</f>
        <v>0&gt;=0</v>
      </c>
    </row>
    <row r="88" spans="1:5" s="155" customFormat="1" ht="38.25">
      <c r="A88" s="81">
        <f>IF((SUM('Разделы 3, 4, 5'!O25:O25)&gt;=SUM('Разделы 3, 4, 5'!O33:O33)),"","Неверно!")</f>
      </c>
      <c r="B88" s="171" t="s">
        <v>598</v>
      </c>
      <c r="C88" s="77" t="s">
        <v>599</v>
      </c>
      <c r="D88" s="77" t="s">
        <v>190</v>
      </c>
      <c r="E88" s="77" t="str">
        <f>CONCATENATE(SUM('Разделы 3, 4, 5'!O25:O25),"&gt;=",SUM('Разделы 3, 4, 5'!O33:O33))</f>
        <v>8&gt;=0</v>
      </c>
    </row>
    <row r="89" spans="1:5" s="155" customFormat="1" ht="38.25">
      <c r="A89" s="81">
        <f>IF((SUM('Разделы 3, 4, 5'!P25:P25)&gt;=SUM('Разделы 3, 4, 5'!P33:P33)),"","Неверно!")</f>
      </c>
      <c r="B89" s="171" t="s">
        <v>598</v>
      </c>
      <c r="C89" s="77" t="s">
        <v>599</v>
      </c>
      <c r="D89" s="77" t="s">
        <v>190</v>
      </c>
      <c r="E89" s="77" t="str">
        <f>CONCATENATE(SUM('Разделы 3, 4, 5'!P25:P25),"&gt;=",SUM('Разделы 3, 4, 5'!P33:P33))</f>
        <v>0&gt;=0</v>
      </c>
    </row>
    <row r="90" spans="1:5" s="155" customFormat="1" ht="38.25">
      <c r="A90" s="81">
        <f>IF((SUM('Разделы 3, 4, 5'!Q25:Q25)&gt;=SUM('Разделы 3, 4, 5'!Q33:Q33)),"","Неверно!")</f>
      </c>
      <c r="B90" s="171" t="s">
        <v>598</v>
      </c>
      <c r="C90" s="77" t="s">
        <v>599</v>
      </c>
      <c r="D90" s="77" t="s">
        <v>190</v>
      </c>
      <c r="E90" s="77" t="str">
        <f>CONCATENATE(SUM('Разделы 3, 4, 5'!Q25:Q25),"&gt;=",SUM('Разделы 3, 4, 5'!Q33:Q33))</f>
        <v>8&gt;=0</v>
      </c>
    </row>
    <row r="91" spans="1:5" s="155" customFormat="1" ht="38.25">
      <c r="A91" s="81">
        <f>IF((SUM('Разделы 3, 4, 5'!R25:R25)&gt;=SUM('Разделы 3, 4, 5'!R33:R33)),"","Неверно!")</f>
      </c>
      <c r="B91" s="171" t="s">
        <v>598</v>
      </c>
      <c r="C91" s="77" t="s">
        <v>599</v>
      </c>
      <c r="D91" s="77" t="s">
        <v>190</v>
      </c>
      <c r="E91" s="77" t="str">
        <f>CONCATENATE(SUM('Разделы 3, 4, 5'!R25:R25),"&gt;=",SUM('Разделы 3, 4, 5'!R33:R33))</f>
        <v>0&gt;=0</v>
      </c>
    </row>
    <row r="92" spans="1:5" s="155" customFormat="1" ht="38.25">
      <c r="A92" s="81">
        <f>IF((SUM('Разделы 3, 4, 5'!S25:S25)&gt;=SUM('Разделы 3, 4, 5'!S33:S33)),"","Неверно!")</f>
      </c>
      <c r="B92" s="171" t="s">
        <v>598</v>
      </c>
      <c r="C92" s="77" t="s">
        <v>599</v>
      </c>
      <c r="D92" s="77" t="s">
        <v>190</v>
      </c>
      <c r="E92" s="77" t="str">
        <f>CONCATENATE(SUM('Разделы 3, 4, 5'!S25:S25),"&gt;=",SUM('Разделы 3, 4, 5'!S33:S33))</f>
        <v>0&gt;=0</v>
      </c>
    </row>
    <row r="93" spans="1:5" s="155" customFormat="1" ht="38.25">
      <c r="A93" s="81">
        <f>IF((SUM('Разделы 3, 4, 5'!T25:T25)&gt;=SUM('Разделы 3, 4, 5'!T33:T33)),"","Неверно!")</f>
      </c>
      <c r="B93" s="171" t="s">
        <v>598</v>
      </c>
      <c r="C93" s="77" t="s">
        <v>599</v>
      </c>
      <c r="D93" s="77" t="s">
        <v>190</v>
      </c>
      <c r="E93" s="77" t="str">
        <f>CONCATENATE(SUM('Разделы 3, 4, 5'!T25:T25),"&gt;=",SUM('Разделы 3, 4, 5'!T33:T33))</f>
        <v>0&gt;=0</v>
      </c>
    </row>
    <row r="94" spans="1:5" s="155" customFormat="1" ht="38.25">
      <c r="A94" s="81">
        <f>IF((SUM('Разделы 3, 4, 5'!U25:U25)&gt;=SUM('Разделы 3, 4, 5'!U33:U33)),"","Неверно!")</f>
      </c>
      <c r="B94" s="171" t="s">
        <v>598</v>
      </c>
      <c r="C94" s="77" t="s">
        <v>599</v>
      </c>
      <c r="D94" s="77" t="s">
        <v>190</v>
      </c>
      <c r="E94" s="77" t="str">
        <f>CONCATENATE(SUM('Разделы 3, 4, 5'!U25:U25),"&gt;=",SUM('Разделы 3, 4, 5'!U33:U33))</f>
        <v>0&gt;=0</v>
      </c>
    </row>
    <row r="95" spans="1:5" s="155" customFormat="1" ht="38.25">
      <c r="A95" s="81">
        <f>IF((SUM('Разделы 3, 4, 5'!V25:V25)&gt;=SUM('Разделы 3, 4, 5'!V33:V33)),"","Неверно!")</f>
      </c>
      <c r="B95" s="171" t="s">
        <v>598</v>
      </c>
      <c r="C95" s="77" t="s">
        <v>599</v>
      </c>
      <c r="D95" s="77" t="s">
        <v>190</v>
      </c>
      <c r="E95" s="77" t="str">
        <f>CONCATENATE(SUM('Разделы 3, 4, 5'!V25:V25),"&gt;=",SUM('Разделы 3, 4, 5'!V33:V33))</f>
        <v>0&gt;=0</v>
      </c>
    </row>
    <row r="96" spans="1:5" s="155" customFormat="1" ht="38.25">
      <c r="A96" s="81">
        <f>IF((SUM('Разделы 3, 4, 5'!W25:W25)&gt;=SUM('Разделы 3, 4, 5'!W33:W33)),"","Неверно!")</f>
      </c>
      <c r="B96" s="171" t="s">
        <v>598</v>
      </c>
      <c r="C96" s="77" t="s">
        <v>599</v>
      </c>
      <c r="D96" s="77" t="s">
        <v>190</v>
      </c>
      <c r="E96" s="77" t="str">
        <f>CONCATENATE(SUM('Разделы 3, 4, 5'!W25:W25),"&gt;=",SUM('Разделы 3, 4, 5'!W33:W33))</f>
        <v>0&gt;=0</v>
      </c>
    </row>
    <row r="97" spans="1:5" s="155" customFormat="1" ht="38.25">
      <c r="A97" s="81">
        <f>IF((SUM('Разделы 3, 4, 5'!X25:X25)&gt;=SUM('Разделы 3, 4, 5'!X33:X33)),"","Неверно!")</f>
      </c>
      <c r="B97" s="171" t="s">
        <v>598</v>
      </c>
      <c r="C97" s="77" t="s">
        <v>599</v>
      </c>
      <c r="D97" s="77" t="s">
        <v>190</v>
      </c>
      <c r="E97" s="77" t="str">
        <f>CONCATENATE(SUM('Разделы 3, 4, 5'!X25:X25),"&gt;=",SUM('Разделы 3, 4, 5'!X33:X33))</f>
        <v>0&gt;=0</v>
      </c>
    </row>
    <row r="98" spans="1:5" s="155" customFormat="1" ht="38.25">
      <c r="A98" s="81">
        <f>IF((SUM('Разделы 3, 4, 5'!Y25:Y25)&gt;=SUM('Разделы 3, 4, 5'!Y33:Y33)),"","Неверно!")</f>
      </c>
      <c r="B98" s="171" t="s">
        <v>598</v>
      </c>
      <c r="C98" s="77" t="s">
        <v>599</v>
      </c>
      <c r="D98" s="77" t="s">
        <v>190</v>
      </c>
      <c r="E98" s="77" t="str">
        <f>CONCATENATE(SUM('Разделы 3, 4, 5'!Y25:Y25),"&gt;=",SUM('Разделы 3, 4, 5'!Y33:Y33))</f>
        <v>0&gt;=0</v>
      </c>
    </row>
    <row r="99" spans="1:5" s="155" customFormat="1" ht="38.25">
      <c r="A99" s="81">
        <f>IF((SUM('Разделы 3, 4, 5'!Z25:Z25)&gt;=SUM('Разделы 3, 4, 5'!Z33:Z33)),"","Неверно!")</f>
      </c>
      <c r="B99" s="171" t="s">
        <v>598</v>
      </c>
      <c r="C99" s="77" t="s">
        <v>599</v>
      </c>
      <c r="D99" s="77" t="s">
        <v>190</v>
      </c>
      <c r="E99" s="77" t="str">
        <f>CONCATENATE(SUM('Разделы 3, 4, 5'!Z25:Z25),"&gt;=",SUM('Разделы 3, 4, 5'!Z33:Z33))</f>
        <v>0&gt;=0</v>
      </c>
    </row>
    <row r="100" spans="1:5" s="155" customFormat="1" ht="38.25">
      <c r="A100" s="81">
        <f>IF((SUM('Разделы 3, 4, 5'!AK10:AK10)&lt;=SUM('Разделы 3, 4, 5'!AJ10:AJ10)),"","Неверно!")</f>
      </c>
      <c r="B100" s="171" t="s">
        <v>600</v>
      </c>
      <c r="C100" s="77" t="s">
        <v>601</v>
      </c>
      <c r="D100" s="77" t="s">
        <v>228</v>
      </c>
      <c r="E100" s="77" t="str">
        <f>CONCATENATE(SUM('Разделы 3, 4, 5'!AK10:AK10),"&lt;=",SUM('Разделы 3, 4, 5'!AJ10:AJ10))</f>
        <v>0&lt;=0</v>
      </c>
    </row>
    <row r="101" spans="1:5" s="155" customFormat="1" ht="38.25">
      <c r="A101" s="81">
        <f>IF((SUM('Разделы 3, 4, 5'!AK11:AK11)&lt;=SUM('Разделы 3, 4, 5'!AJ11:AJ11)),"","Неверно!")</f>
      </c>
      <c r="B101" s="171" t="s">
        <v>600</v>
      </c>
      <c r="C101" s="77" t="s">
        <v>601</v>
      </c>
      <c r="D101" s="77" t="s">
        <v>228</v>
      </c>
      <c r="E101" s="77" t="str">
        <f>CONCATENATE(SUM('Разделы 3, 4, 5'!AK11:AK11),"&lt;=",SUM('Разделы 3, 4, 5'!AJ11:AJ11))</f>
        <v>0&lt;=0</v>
      </c>
    </row>
    <row r="102" spans="1:5" s="155" customFormat="1" ht="38.25">
      <c r="A102" s="81">
        <f>IF((SUM('Разделы 3, 4, 5'!AK12:AK12)&lt;=SUM('Разделы 3, 4, 5'!AJ12:AJ12)),"","Неверно!")</f>
      </c>
      <c r="B102" s="171" t="s">
        <v>600</v>
      </c>
      <c r="C102" s="77" t="s">
        <v>601</v>
      </c>
      <c r="D102" s="77" t="s">
        <v>228</v>
      </c>
      <c r="E102" s="77" t="str">
        <f>CONCATENATE(SUM('Разделы 3, 4, 5'!AK12:AK12),"&lt;=",SUM('Разделы 3, 4, 5'!AJ12:AJ12))</f>
        <v>0&lt;=0</v>
      </c>
    </row>
    <row r="103" spans="1:5" s="155" customFormat="1" ht="38.25">
      <c r="A103" s="81">
        <f>IF((SUM('Разделы 3, 4, 5'!AK13:AK13)&lt;=SUM('Разделы 3, 4, 5'!AJ13:AJ13)),"","Неверно!")</f>
      </c>
      <c r="B103" s="171" t="s">
        <v>600</v>
      </c>
      <c r="C103" s="77" t="s">
        <v>601</v>
      </c>
      <c r="D103" s="77" t="s">
        <v>228</v>
      </c>
      <c r="E103" s="77" t="str">
        <f>CONCATENATE(SUM('Разделы 3, 4, 5'!AK13:AK13),"&lt;=",SUM('Разделы 3, 4, 5'!AJ13:AJ13))</f>
        <v>0&lt;=1</v>
      </c>
    </row>
    <row r="104" spans="1:5" s="155" customFormat="1" ht="38.25">
      <c r="A104" s="81">
        <f>IF((SUM('Разделы 3, 4, 5'!AK14:AK14)&lt;=SUM('Разделы 3, 4, 5'!AJ14:AJ14)),"","Неверно!")</f>
      </c>
      <c r="B104" s="171" t="s">
        <v>600</v>
      </c>
      <c r="C104" s="77" t="s">
        <v>601</v>
      </c>
      <c r="D104" s="77" t="s">
        <v>228</v>
      </c>
      <c r="E104" s="77" t="str">
        <f>CONCATENATE(SUM('Разделы 3, 4, 5'!AK14:AK14),"&lt;=",SUM('Разделы 3, 4, 5'!AJ14:AJ14))</f>
        <v>0&lt;=0</v>
      </c>
    </row>
    <row r="105" spans="1:5" s="155" customFormat="1" ht="38.25">
      <c r="A105" s="81">
        <f>IF((SUM('Разделы 3, 4, 5'!AK15:AK15)&lt;=SUM('Разделы 3, 4, 5'!AJ15:AJ15)),"","Неверно!")</f>
      </c>
      <c r="B105" s="171" t="s">
        <v>600</v>
      </c>
      <c r="C105" s="77" t="s">
        <v>601</v>
      </c>
      <c r="D105" s="77" t="s">
        <v>228</v>
      </c>
      <c r="E105" s="77" t="str">
        <f>CONCATENATE(SUM('Разделы 3, 4, 5'!AK15:AK15),"&lt;=",SUM('Разделы 3, 4, 5'!AJ15:AJ15))</f>
        <v>0&lt;=0</v>
      </c>
    </row>
    <row r="106" spans="1:5" s="155" customFormat="1" ht="38.25">
      <c r="A106" s="81">
        <f>IF((SUM('Разделы 3, 4, 5'!AK8:AK8)&lt;=SUM('Разделы 3, 4, 5'!AJ8:AJ8)),"","Неверно!")</f>
      </c>
      <c r="B106" s="171" t="s">
        <v>600</v>
      </c>
      <c r="C106" s="77" t="s">
        <v>601</v>
      </c>
      <c r="D106" s="77" t="s">
        <v>228</v>
      </c>
      <c r="E106" s="77" t="str">
        <f>CONCATENATE(SUM('Разделы 3, 4, 5'!AK8:AK8),"&lt;=",SUM('Разделы 3, 4, 5'!AJ8:AJ8))</f>
        <v>0&lt;=3</v>
      </c>
    </row>
    <row r="107" spans="1:5" s="155" customFormat="1" ht="38.25">
      <c r="A107" s="81">
        <f>IF((SUM('Разделы 3, 4, 5'!AK9:AK9)&lt;=SUM('Разделы 3, 4, 5'!AJ9:AJ9)),"","Неверно!")</f>
      </c>
      <c r="B107" s="171" t="s">
        <v>600</v>
      </c>
      <c r="C107" s="77" t="s">
        <v>601</v>
      </c>
      <c r="D107" s="77" t="s">
        <v>228</v>
      </c>
      <c r="E107" s="77" t="str">
        <f>CONCATENATE(SUM('Разделы 3, 4, 5'!AK9:AK9),"&lt;=",SUM('Разделы 3, 4, 5'!AJ9:AJ9))</f>
        <v>0&lt;=10</v>
      </c>
    </row>
    <row r="108" spans="1:5" s="155" customFormat="1" ht="38.25">
      <c r="A108" s="81">
        <f>IF((SUM('Разделы 1, 2'!K10:K10)=0),"","Неверно!")</f>
      </c>
      <c r="B108" s="171" t="s">
        <v>602</v>
      </c>
      <c r="C108" s="77" t="s">
        <v>603</v>
      </c>
      <c r="D108" s="77" t="s">
        <v>100</v>
      </c>
      <c r="E108" s="77" t="str">
        <f>CONCATENATE(SUM('Разделы 1, 2'!K10:K10),"=",0)</f>
        <v>0=0</v>
      </c>
    </row>
    <row r="109" spans="1:5" s="155" customFormat="1" ht="38.25">
      <c r="A109" s="81">
        <f>IF((SUM('Разделы 1, 2'!K11:K11)=0),"","Неверно!")</f>
      </c>
      <c r="B109" s="171" t="s">
        <v>602</v>
      </c>
      <c r="C109" s="77" t="s">
        <v>603</v>
      </c>
      <c r="D109" s="77" t="s">
        <v>100</v>
      </c>
      <c r="E109" s="77" t="str">
        <f>CONCATENATE(SUM('Разделы 1, 2'!K11:K11),"=",0)</f>
        <v>0=0</v>
      </c>
    </row>
    <row r="110" spans="1:5" s="155" customFormat="1" ht="38.25">
      <c r="A110" s="81">
        <f>IF((SUM('Разделы 1, 2'!K12:K12)=0),"","Неверно!")</f>
      </c>
      <c r="B110" s="171" t="s">
        <v>602</v>
      </c>
      <c r="C110" s="77" t="s">
        <v>603</v>
      </c>
      <c r="D110" s="77" t="s">
        <v>100</v>
      </c>
      <c r="E110" s="77" t="str">
        <f>CONCATENATE(SUM('Разделы 1, 2'!K12:K12),"=",0)</f>
        <v>0=0</v>
      </c>
    </row>
    <row r="111" spans="1:5" s="155" customFormat="1" ht="63.75">
      <c r="A111" s="81">
        <f>IF((SUM('Разделы 3, 4, 5'!AA25:AA25)=SUM('Разделы 3, 4, 5'!AA26:AA26)+SUM('Разделы 3, 4, 5'!AA31:AA31)),"","Неверно!")</f>
      </c>
      <c r="B111" s="171" t="s">
        <v>604</v>
      </c>
      <c r="C111" s="77" t="s">
        <v>605</v>
      </c>
      <c r="D111" s="77" t="s">
        <v>24</v>
      </c>
      <c r="E111" s="77" t="str">
        <f>CONCATENATE(SUM('Разделы 3, 4, 5'!AA25:AA25),"=",SUM('Разделы 3, 4, 5'!AA26:AA26),"+",SUM('Разделы 3, 4, 5'!AA31:AA31))</f>
        <v>0=0+0</v>
      </c>
    </row>
    <row r="112" spans="1:5" s="155" customFormat="1" ht="63.75">
      <c r="A112" s="81">
        <f>IF((SUM('Разделы 3, 4, 5'!AB25:AB25)=SUM('Разделы 3, 4, 5'!AB26:AB26)+SUM('Разделы 3, 4, 5'!AB31:AB31)),"","Неверно!")</f>
      </c>
      <c r="B112" s="171" t="s">
        <v>604</v>
      </c>
      <c r="C112" s="77" t="s">
        <v>605</v>
      </c>
      <c r="D112" s="77" t="s">
        <v>24</v>
      </c>
      <c r="E112" s="77" t="str">
        <f>CONCATENATE(SUM('Разделы 3, 4, 5'!AB25:AB25),"=",SUM('Разделы 3, 4, 5'!AB26:AB26),"+",SUM('Разделы 3, 4, 5'!AB31:AB31))</f>
        <v>0=0+0</v>
      </c>
    </row>
    <row r="113" spans="1:5" s="155" customFormat="1" ht="63.75">
      <c r="A113" s="81">
        <f>IF((SUM('Разделы 3, 4, 5'!AC25:AC25)=SUM('Разделы 3, 4, 5'!AC26:AC26)+SUM('Разделы 3, 4, 5'!AC31:AC31)),"","Неверно!")</f>
      </c>
      <c r="B113" s="171" t="s">
        <v>604</v>
      </c>
      <c r="C113" s="77" t="s">
        <v>605</v>
      </c>
      <c r="D113" s="77" t="s">
        <v>24</v>
      </c>
      <c r="E113" s="77" t="str">
        <f>CONCATENATE(SUM('Разделы 3, 4, 5'!AC25:AC25),"=",SUM('Разделы 3, 4, 5'!AC26:AC26),"+",SUM('Разделы 3, 4, 5'!AC31:AC31))</f>
        <v>0=0+0</v>
      </c>
    </row>
    <row r="114" spans="1:5" s="155" customFormat="1" ht="63.75">
      <c r="A114" s="81">
        <f>IF((SUM('Разделы 3, 4, 5'!AD25:AD25)=SUM('Разделы 3, 4, 5'!AD26:AD26)+SUM('Разделы 3, 4, 5'!AD31:AD31)),"","Неверно!")</f>
      </c>
      <c r="B114" s="171" t="s">
        <v>604</v>
      </c>
      <c r="C114" s="77" t="s">
        <v>605</v>
      </c>
      <c r="D114" s="77" t="s">
        <v>24</v>
      </c>
      <c r="E114" s="77" t="str">
        <f>CONCATENATE(SUM('Разделы 3, 4, 5'!AD25:AD25),"=",SUM('Разделы 3, 4, 5'!AD26:AD26),"+",SUM('Разделы 3, 4, 5'!AD31:AD31))</f>
        <v>1=1+0</v>
      </c>
    </row>
    <row r="115" spans="1:5" s="155" customFormat="1" ht="63.75">
      <c r="A115" s="81">
        <f>IF((SUM('Разделы 3, 4, 5'!AE25:AE25)=SUM('Разделы 3, 4, 5'!AE26:AE26)+SUM('Разделы 3, 4, 5'!AE31:AE31)),"","Неверно!")</f>
      </c>
      <c r="B115" s="171" t="s">
        <v>604</v>
      </c>
      <c r="C115" s="77" t="s">
        <v>605</v>
      </c>
      <c r="D115" s="77" t="s">
        <v>24</v>
      </c>
      <c r="E115" s="77" t="str">
        <f>CONCATENATE(SUM('Разделы 3, 4, 5'!AE25:AE25),"=",SUM('Разделы 3, 4, 5'!AE26:AE26),"+",SUM('Разделы 3, 4, 5'!AE31:AE31))</f>
        <v>11=10+1</v>
      </c>
    </row>
    <row r="116" spans="1:5" s="155" customFormat="1" ht="63.75">
      <c r="A116" s="81">
        <f>IF((SUM('Разделы 3, 4, 5'!AF25:AF25)=SUM('Разделы 3, 4, 5'!AF26:AF26)+SUM('Разделы 3, 4, 5'!AF31:AF31)),"","Неверно!")</f>
      </c>
      <c r="B116" s="171" t="s">
        <v>604</v>
      </c>
      <c r="C116" s="77" t="s">
        <v>605</v>
      </c>
      <c r="D116" s="77" t="s">
        <v>24</v>
      </c>
      <c r="E116" s="77" t="str">
        <f>CONCATENATE(SUM('Разделы 3, 4, 5'!AF25:AF25),"=",SUM('Разделы 3, 4, 5'!AF26:AF26),"+",SUM('Разделы 3, 4, 5'!AF31:AF31))</f>
        <v>0=0+0</v>
      </c>
    </row>
    <row r="117" spans="1:5" s="155" customFormat="1" ht="63.75">
      <c r="A117" s="81">
        <f>IF((SUM('Разделы 3, 4, 5'!AG25:AG25)=SUM('Разделы 3, 4, 5'!AG26:AG26)+SUM('Разделы 3, 4, 5'!AG31:AG31)),"","Неверно!")</f>
      </c>
      <c r="B117" s="171" t="s">
        <v>604</v>
      </c>
      <c r="C117" s="77" t="s">
        <v>605</v>
      </c>
      <c r="D117" s="77" t="s">
        <v>24</v>
      </c>
      <c r="E117" s="77" t="str">
        <f>CONCATENATE(SUM('Разделы 3, 4, 5'!AG25:AG25),"=",SUM('Разделы 3, 4, 5'!AG26:AG26),"+",SUM('Разделы 3, 4, 5'!AG31:AG31))</f>
        <v>5=5+0</v>
      </c>
    </row>
    <row r="118" spans="1:5" s="155" customFormat="1" ht="63.75">
      <c r="A118" s="81">
        <f>IF((SUM('Разделы 3, 4, 5'!AH25:AH25)=SUM('Разделы 3, 4, 5'!AH26:AH26)+SUM('Разделы 3, 4, 5'!AH31:AH31)),"","Неверно!")</f>
      </c>
      <c r="B118" s="171" t="s">
        <v>604</v>
      </c>
      <c r="C118" s="77" t="s">
        <v>605</v>
      </c>
      <c r="D118" s="77" t="s">
        <v>24</v>
      </c>
      <c r="E118" s="77" t="str">
        <f>CONCATENATE(SUM('Разделы 3, 4, 5'!AH25:AH25),"=",SUM('Разделы 3, 4, 5'!AH26:AH26),"+",SUM('Разделы 3, 4, 5'!AH31:AH31))</f>
        <v>0=0+0</v>
      </c>
    </row>
    <row r="119" spans="1:5" s="155" customFormat="1" ht="63.75">
      <c r="A119" s="81">
        <f>IF((SUM('Разделы 3, 4, 5'!AI25:AI25)=SUM('Разделы 3, 4, 5'!AI26:AI26)+SUM('Разделы 3, 4, 5'!AI31:AI31)),"","Неверно!")</f>
      </c>
      <c r="B119" s="171" t="s">
        <v>604</v>
      </c>
      <c r="C119" s="77" t="s">
        <v>605</v>
      </c>
      <c r="D119" s="77" t="s">
        <v>24</v>
      </c>
      <c r="E119" s="77" t="str">
        <f>CONCATENATE(SUM('Разделы 3, 4, 5'!AI25:AI25),"=",SUM('Разделы 3, 4, 5'!AI26:AI26),"+",SUM('Разделы 3, 4, 5'!AI31:AI31))</f>
        <v>6=5+1</v>
      </c>
    </row>
    <row r="120" spans="1:5" s="155" customFormat="1" ht="63.75">
      <c r="A120" s="81">
        <f>IF((SUM('Разделы 3, 4, 5'!AJ25:AJ25)=SUM('Разделы 3, 4, 5'!AJ26:AJ26)+SUM('Разделы 3, 4, 5'!AJ31:AJ31)),"","Неверно!")</f>
      </c>
      <c r="B120" s="171" t="s">
        <v>604</v>
      </c>
      <c r="C120" s="77" t="s">
        <v>605</v>
      </c>
      <c r="D120" s="77" t="s">
        <v>24</v>
      </c>
      <c r="E120" s="77" t="str">
        <f>CONCATENATE(SUM('Разделы 3, 4, 5'!AJ25:AJ25),"=",SUM('Разделы 3, 4, 5'!AJ26:AJ26),"+",SUM('Разделы 3, 4, 5'!AJ31:AJ31))</f>
        <v>0=0+0</v>
      </c>
    </row>
    <row r="121" spans="1:5" s="155" customFormat="1" ht="63.75">
      <c r="A121" s="81">
        <f>IF((SUM('Разделы 3, 4, 5'!AK25:AK25)=SUM('Разделы 3, 4, 5'!AK26:AK26)+SUM('Разделы 3, 4, 5'!AK31:AK31)),"","Неверно!")</f>
      </c>
      <c r="B121" s="171" t="s">
        <v>604</v>
      </c>
      <c r="C121" s="77" t="s">
        <v>605</v>
      </c>
      <c r="D121" s="77" t="s">
        <v>24</v>
      </c>
      <c r="E121" s="77" t="str">
        <f>CONCATENATE(SUM('Разделы 3, 4, 5'!AK25:AK25),"=",SUM('Разделы 3, 4, 5'!AK26:AK26),"+",SUM('Разделы 3, 4, 5'!AK31:AK31))</f>
        <v>0=0+0</v>
      </c>
    </row>
    <row r="122" spans="1:5" s="155" customFormat="1" ht="63.75">
      <c r="A122" s="81">
        <f>IF((SUM('Разделы 3, 4, 5'!E25:E25)=SUM('Разделы 3, 4, 5'!E26:E26)+SUM('Разделы 3, 4, 5'!E31:E31)),"","Неверно!")</f>
      </c>
      <c r="B122" s="171" t="s">
        <v>604</v>
      </c>
      <c r="C122" s="77" t="s">
        <v>605</v>
      </c>
      <c r="D122" s="77" t="s">
        <v>24</v>
      </c>
      <c r="E122" s="77" t="str">
        <f>CONCATENATE(SUM('Разделы 3, 4, 5'!E25:E25),"=",SUM('Разделы 3, 4, 5'!E26:E26),"+",SUM('Разделы 3, 4, 5'!E31:E31))</f>
        <v>11=10+1</v>
      </c>
    </row>
    <row r="123" spans="1:5" s="155" customFormat="1" ht="63.75">
      <c r="A123" s="81">
        <f>IF((SUM('Разделы 3, 4, 5'!F25:F25)=SUM('Разделы 3, 4, 5'!F26:F26)+SUM('Разделы 3, 4, 5'!F31:F31)),"","Неверно!")</f>
      </c>
      <c r="B123" s="171" t="s">
        <v>604</v>
      </c>
      <c r="C123" s="77" t="s">
        <v>605</v>
      </c>
      <c r="D123" s="77" t="s">
        <v>24</v>
      </c>
      <c r="E123" s="77" t="str">
        <f>CONCATENATE(SUM('Разделы 3, 4, 5'!F25:F25),"=",SUM('Разделы 3, 4, 5'!F26:F26),"+",SUM('Разделы 3, 4, 5'!F31:F31))</f>
        <v>2=2+0</v>
      </c>
    </row>
    <row r="124" spans="1:5" s="155" customFormat="1" ht="63.75">
      <c r="A124" s="81">
        <f>IF((SUM('Разделы 3, 4, 5'!G25:G25)=SUM('Разделы 3, 4, 5'!G26:G26)+SUM('Разделы 3, 4, 5'!G31:G31)),"","Неверно!")</f>
      </c>
      <c r="B124" s="171" t="s">
        <v>604</v>
      </c>
      <c r="C124" s="77" t="s">
        <v>605</v>
      </c>
      <c r="D124" s="77" t="s">
        <v>24</v>
      </c>
      <c r="E124" s="77" t="str">
        <f>CONCATENATE(SUM('Разделы 3, 4, 5'!G25:G25),"=",SUM('Разделы 3, 4, 5'!G26:G26),"+",SUM('Разделы 3, 4, 5'!G31:G31))</f>
        <v>0=0+0</v>
      </c>
    </row>
    <row r="125" spans="1:5" s="155" customFormat="1" ht="63.75">
      <c r="A125" s="81">
        <f>IF((SUM('Разделы 3, 4, 5'!H25:H25)=SUM('Разделы 3, 4, 5'!H26:H26)+SUM('Разделы 3, 4, 5'!H31:H31)),"","Неверно!")</f>
      </c>
      <c r="B125" s="171" t="s">
        <v>604</v>
      </c>
      <c r="C125" s="77" t="s">
        <v>605</v>
      </c>
      <c r="D125" s="77" t="s">
        <v>24</v>
      </c>
      <c r="E125" s="77" t="str">
        <f>CONCATENATE(SUM('Разделы 3, 4, 5'!H25:H25),"=",SUM('Разделы 3, 4, 5'!H26:H26),"+",SUM('Разделы 3, 4, 5'!H31:H31))</f>
        <v>0=0+0</v>
      </c>
    </row>
    <row r="126" spans="1:5" s="155" customFormat="1" ht="63.75">
      <c r="A126" s="81">
        <f>IF((SUM('Разделы 3, 4, 5'!I25:I25)=SUM('Разделы 3, 4, 5'!I26:I26)+SUM('Разделы 3, 4, 5'!I31:I31)),"","Неверно!")</f>
      </c>
      <c r="B126" s="171" t="s">
        <v>604</v>
      </c>
      <c r="C126" s="77" t="s">
        <v>605</v>
      </c>
      <c r="D126" s="77" t="s">
        <v>24</v>
      </c>
      <c r="E126" s="77" t="str">
        <f>CONCATENATE(SUM('Разделы 3, 4, 5'!I25:I25),"=",SUM('Разделы 3, 4, 5'!I26:I26),"+",SUM('Разделы 3, 4, 5'!I31:I31))</f>
        <v>0=0+0</v>
      </c>
    </row>
    <row r="127" spans="1:5" s="155" customFormat="1" ht="63.75">
      <c r="A127" s="81">
        <f>IF((SUM('Разделы 3, 4, 5'!J25:J25)=SUM('Разделы 3, 4, 5'!J26:J26)+SUM('Разделы 3, 4, 5'!J31:J31)),"","Неверно!")</f>
      </c>
      <c r="B127" s="171" t="s">
        <v>604</v>
      </c>
      <c r="C127" s="77" t="s">
        <v>605</v>
      </c>
      <c r="D127" s="77" t="s">
        <v>24</v>
      </c>
      <c r="E127" s="77" t="str">
        <f>CONCATENATE(SUM('Разделы 3, 4, 5'!J25:J25),"=",SUM('Разделы 3, 4, 5'!J26:J26),"+",SUM('Разделы 3, 4, 5'!J31:J31))</f>
        <v>2=2+0</v>
      </c>
    </row>
    <row r="128" spans="1:5" s="155" customFormat="1" ht="63.75">
      <c r="A128" s="81">
        <f>IF((SUM('Разделы 3, 4, 5'!K25:K25)=SUM('Разделы 3, 4, 5'!K26:K26)+SUM('Разделы 3, 4, 5'!K31:K31)),"","Неверно!")</f>
      </c>
      <c r="B128" s="171" t="s">
        <v>604</v>
      </c>
      <c r="C128" s="77" t="s">
        <v>605</v>
      </c>
      <c r="D128" s="77" t="s">
        <v>24</v>
      </c>
      <c r="E128" s="77" t="str">
        <f>CONCATENATE(SUM('Разделы 3, 4, 5'!K25:K25),"=",SUM('Разделы 3, 4, 5'!K26:K26),"+",SUM('Разделы 3, 4, 5'!K31:K31))</f>
        <v>0=0+0</v>
      </c>
    </row>
    <row r="129" spans="1:5" s="155" customFormat="1" ht="63.75">
      <c r="A129" s="81">
        <f>IF((SUM('Разделы 3, 4, 5'!L25:L25)=SUM('Разделы 3, 4, 5'!L26:L26)+SUM('Разделы 3, 4, 5'!L31:L31)),"","Неверно!")</f>
      </c>
      <c r="B129" s="171" t="s">
        <v>604</v>
      </c>
      <c r="C129" s="77" t="s">
        <v>605</v>
      </c>
      <c r="D129" s="77" t="s">
        <v>24</v>
      </c>
      <c r="E129" s="77" t="str">
        <f>CONCATENATE(SUM('Разделы 3, 4, 5'!L25:L25),"=",SUM('Разделы 3, 4, 5'!L26:L26),"+",SUM('Разделы 3, 4, 5'!L31:L31))</f>
        <v>0=0+0</v>
      </c>
    </row>
    <row r="130" spans="1:5" s="155" customFormat="1" ht="63.75">
      <c r="A130" s="81">
        <f>IF((SUM('Разделы 3, 4, 5'!M25:M25)=SUM('Разделы 3, 4, 5'!M26:M26)+SUM('Разделы 3, 4, 5'!M31:M31)),"","Неверно!")</f>
      </c>
      <c r="B130" s="171" t="s">
        <v>604</v>
      </c>
      <c r="C130" s="77" t="s">
        <v>605</v>
      </c>
      <c r="D130" s="77" t="s">
        <v>24</v>
      </c>
      <c r="E130" s="77" t="str">
        <f>CONCATENATE(SUM('Разделы 3, 4, 5'!M25:M25),"=",SUM('Разделы 3, 4, 5'!M26:M26),"+",SUM('Разделы 3, 4, 5'!M31:M31))</f>
        <v>0=0+0</v>
      </c>
    </row>
    <row r="131" spans="1:5" s="155" customFormat="1" ht="63.75">
      <c r="A131" s="81">
        <f>IF((SUM('Разделы 3, 4, 5'!N25:N25)=SUM('Разделы 3, 4, 5'!N26:N26)+SUM('Разделы 3, 4, 5'!N31:N31)),"","Неверно!")</f>
      </c>
      <c r="B131" s="171" t="s">
        <v>604</v>
      </c>
      <c r="C131" s="77" t="s">
        <v>605</v>
      </c>
      <c r="D131" s="77" t="s">
        <v>24</v>
      </c>
      <c r="E131" s="77" t="str">
        <f>CONCATENATE(SUM('Разделы 3, 4, 5'!N25:N25),"=",SUM('Разделы 3, 4, 5'!N26:N26),"+",SUM('Разделы 3, 4, 5'!N31:N31))</f>
        <v>0=0+0</v>
      </c>
    </row>
    <row r="132" spans="1:5" s="155" customFormat="1" ht="63.75">
      <c r="A132" s="81">
        <f>IF((SUM('Разделы 3, 4, 5'!O25:O25)=SUM('Разделы 3, 4, 5'!O26:O26)+SUM('Разделы 3, 4, 5'!O31:O31)),"","Неверно!")</f>
      </c>
      <c r="B132" s="171" t="s">
        <v>604</v>
      </c>
      <c r="C132" s="77" t="s">
        <v>605</v>
      </c>
      <c r="D132" s="77" t="s">
        <v>24</v>
      </c>
      <c r="E132" s="77" t="str">
        <f>CONCATENATE(SUM('Разделы 3, 4, 5'!O25:O25),"=",SUM('Разделы 3, 4, 5'!O26:O26),"+",SUM('Разделы 3, 4, 5'!O31:O31))</f>
        <v>8=7+1</v>
      </c>
    </row>
    <row r="133" spans="1:5" s="155" customFormat="1" ht="63.75">
      <c r="A133" s="81">
        <f>IF((SUM('Разделы 3, 4, 5'!P25:P25)=SUM('Разделы 3, 4, 5'!P26:P26)+SUM('Разделы 3, 4, 5'!P31:P31)),"","Неверно!")</f>
      </c>
      <c r="B133" s="171" t="s">
        <v>604</v>
      </c>
      <c r="C133" s="77" t="s">
        <v>605</v>
      </c>
      <c r="D133" s="77" t="s">
        <v>24</v>
      </c>
      <c r="E133" s="77" t="str">
        <f>CONCATENATE(SUM('Разделы 3, 4, 5'!P25:P25),"=",SUM('Разделы 3, 4, 5'!P26:P26),"+",SUM('Разделы 3, 4, 5'!P31:P31))</f>
        <v>0=0+0</v>
      </c>
    </row>
    <row r="134" spans="1:5" s="155" customFormat="1" ht="63.75">
      <c r="A134" s="81">
        <f>IF((SUM('Разделы 3, 4, 5'!Q25:Q25)=SUM('Разделы 3, 4, 5'!Q26:Q26)+SUM('Разделы 3, 4, 5'!Q31:Q31)),"","Неверно!")</f>
      </c>
      <c r="B134" s="171" t="s">
        <v>604</v>
      </c>
      <c r="C134" s="77" t="s">
        <v>605</v>
      </c>
      <c r="D134" s="77" t="s">
        <v>24</v>
      </c>
      <c r="E134" s="77" t="str">
        <f>CONCATENATE(SUM('Разделы 3, 4, 5'!Q25:Q25),"=",SUM('Разделы 3, 4, 5'!Q26:Q26),"+",SUM('Разделы 3, 4, 5'!Q31:Q31))</f>
        <v>8=7+1</v>
      </c>
    </row>
    <row r="135" spans="1:5" s="155" customFormat="1" ht="63.75">
      <c r="A135" s="81">
        <f>IF((SUM('Разделы 3, 4, 5'!R25:R25)=SUM('Разделы 3, 4, 5'!R26:R26)+SUM('Разделы 3, 4, 5'!R31:R31)),"","Неверно!")</f>
      </c>
      <c r="B135" s="171" t="s">
        <v>604</v>
      </c>
      <c r="C135" s="77" t="s">
        <v>605</v>
      </c>
      <c r="D135" s="77" t="s">
        <v>24</v>
      </c>
      <c r="E135" s="77" t="str">
        <f>CONCATENATE(SUM('Разделы 3, 4, 5'!R25:R25),"=",SUM('Разделы 3, 4, 5'!R26:R26),"+",SUM('Разделы 3, 4, 5'!R31:R31))</f>
        <v>0=0+0</v>
      </c>
    </row>
    <row r="136" spans="1:5" s="155" customFormat="1" ht="63.75">
      <c r="A136" s="81">
        <f>IF((SUM('Разделы 3, 4, 5'!S25:S25)=SUM('Разделы 3, 4, 5'!S26:S26)+SUM('Разделы 3, 4, 5'!S31:S31)),"","Неверно!")</f>
      </c>
      <c r="B136" s="171" t="s">
        <v>604</v>
      </c>
      <c r="C136" s="77" t="s">
        <v>605</v>
      </c>
      <c r="D136" s="77" t="s">
        <v>24</v>
      </c>
      <c r="E136" s="77" t="str">
        <f>CONCATENATE(SUM('Разделы 3, 4, 5'!S25:S25),"=",SUM('Разделы 3, 4, 5'!S26:S26),"+",SUM('Разделы 3, 4, 5'!S31:S31))</f>
        <v>0=0+0</v>
      </c>
    </row>
    <row r="137" spans="1:5" s="155" customFormat="1" ht="63.75">
      <c r="A137" s="81">
        <f>IF((SUM('Разделы 3, 4, 5'!T25:T25)=SUM('Разделы 3, 4, 5'!T26:T26)+SUM('Разделы 3, 4, 5'!T31:T31)),"","Неверно!")</f>
      </c>
      <c r="B137" s="171" t="s">
        <v>604</v>
      </c>
      <c r="C137" s="77" t="s">
        <v>605</v>
      </c>
      <c r="D137" s="77" t="s">
        <v>24</v>
      </c>
      <c r="E137" s="77" t="str">
        <f>CONCATENATE(SUM('Разделы 3, 4, 5'!T25:T25),"=",SUM('Разделы 3, 4, 5'!T26:T26),"+",SUM('Разделы 3, 4, 5'!T31:T31))</f>
        <v>0=0+0</v>
      </c>
    </row>
    <row r="138" spans="1:5" s="155" customFormat="1" ht="63.75">
      <c r="A138" s="81">
        <f>IF((SUM('Разделы 3, 4, 5'!U25:U25)=SUM('Разделы 3, 4, 5'!U26:U26)+SUM('Разделы 3, 4, 5'!U31:U31)),"","Неверно!")</f>
      </c>
      <c r="B138" s="171" t="s">
        <v>604</v>
      </c>
      <c r="C138" s="77" t="s">
        <v>605</v>
      </c>
      <c r="D138" s="77" t="s">
        <v>24</v>
      </c>
      <c r="E138" s="77" t="str">
        <f>CONCATENATE(SUM('Разделы 3, 4, 5'!U25:U25),"=",SUM('Разделы 3, 4, 5'!U26:U26),"+",SUM('Разделы 3, 4, 5'!U31:U31))</f>
        <v>0=0+0</v>
      </c>
    </row>
    <row r="139" spans="1:5" s="155" customFormat="1" ht="63.75">
      <c r="A139" s="81">
        <f>IF((SUM('Разделы 3, 4, 5'!V25:V25)=SUM('Разделы 3, 4, 5'!V26:V26)+SUM('Разделы 3, 4, 5'!V31:V31)),"","Неверно!")</f>
      </c>
      <c r="B139" s="171" t="s">
        <v>604</v>
      </c>
      <c r="C139" s="77" t="s">
        <v>605</v>
      </c>
      <c r="D139" s="77" t="s">
        <v>24</v>
      </c>
      <c r="E139" s="77" t="str">
        <f>CONCATENATE(SUM('Разделы 3, 4, 5'!V25:V25),"=",SUM('Разделы 3, 4, 5'!V26:V26),"+",SUM('Разделы 3, 4, 5'!V31:V31))</f>
        <v>0=0+0</v>
      </c>
    </row>
    <row r="140" spans="1:5" s="155" customFormat="1" ht="63.75">
      <c r="A140" s="81">
        <f>IF((SUM('Разделы 3, 4, 5'!W25:W25)=SUM('Разделы 3, 4, 5'!W26:W26)+SUM('Разделы 3, 4, 5'!W31:W31)),"","Неверно!")</f>
      </c>
      <c r="B140" s="171" t="s">
        <v>604</v>
      </c>
      <c r="C140" s="77" t="s">
        <v>605</v>
      </c>
      <c r="D140" s="77" t="s">
        <v>24</v>
      </c>
      <c r="E140" s="77" t="str">
        <f>CONCATENATE(SUM('Разделы 3, 4, 5'!W25:W25),"=",SUM('Разделы 3, 4, 5'!W26:W26),"+",SUM('Разделы 3, 4, 5'!W31:W31))</f>
        <v>0=0+0</v>
      </c>
    </row>
    <row r="141" spans="1:5" s="155" customFormat="1" ht="63.75">
      <c r="A141" s="81">
        <f>IF((SUM('Разделы 3, 4, 5'!X25:X25)=SUM('Разделы 3, 4, 5'!X26:X26)+SUM('Разделы 3, 4, 5'!X31:X31)),"","Неверно!")</f>
      </c>
      <c r="B141" s="171" t="s">
        <v>604</v>
      </c>
      <c r="C141" s="77" t="s">
        <v>605</v>
      </c>
      <c r="D141" s="77" t="s">
        <v>24</v>
      </c>
      <c r="E141" s="77" t="str">
        <f>CONCATENATE(SUM('Разделы 3, 4, 5'!X25:X25),"=",SUM('Разделы 3, 4, 5'!X26:X26),"+",SUM('Разделы 3, 4, 5'!X31:X31))</f>
        <v>0=0+0</v>
      </c>
    </row>
    <row r="142" spans="1:5" s="155" customFormat="1" ht="63.75">
      <c r="A142" s="81">
        <f>IF((SUM('Разделы 3, 4, 5'!Y25:Y25)=SUM('Разделы 3, 4, 5'!Y26:Y26)+SUM('Разделы 3, 4, 5'!Y31:Y31)),"","Неверно!")</f>
      </c>
      <c r="B142" s="171" t="s">
        <v>604</v>
      </c>
      <c r="C142" s="77" t="s">
        <v>605</v>
      </c>
      <c r="D142" s="77" t="s">
        <v>24</v>
      </c>
      <c r="E142" s="77" t="str">
        <f>CONCATENATE(SUM('Разделы 3, 4, 5'!Y25:Y25),"=",SUM('Разделы 3, 4, 5'!Y26:Y26),"+",SUM('Разделы 3, 4, 5'!Y31:Y31))</f>
        <v>0=0+0</v>
      </c>
    </row>
    <row r="143" spans="1:5" s="155" customFormat="1" ht="63.75">
      <c r="A143" s="81">
        <f>IF((SUM('Разделы 3, 4, 5'!Z25:Z25)=SUM('Разделы 3, 4, 5'!Z26:Z26)+SUM('Разделы 3, 4, 5'!Z31:Z31)),"","Неверно!")</f>
      </c>
      <c r="B143" s="171" t="s">
        <v>604</v>
      </c>
      <c r="C143" s="77" t="s">
        <v>605</v>
      </c>
      <c r="D143" s="77" t="s">
        <v>24</v>
      </c>
      <c r="E143" s="77" t="str">
        <f>CONCATENATE(SUM('Разделы 3, 4, 5'!Z25:Z25),"=",SUM('Разделы 3, 4, 5'!Z26:Z26),"+",SUM('Разделы 3, 4, 5'!Z31:Z31))</f>
        <v>0=0+0</v>
      </c>
    </row>
    <row r="144" spans="1:5" s="155" customFormat="1" ht="38.25">
      <c r="A144" s="81">
        <f>IF((SUM('Разделы 3, 4, 5'!AA25:AA25)=0),"","Неверно!")</f>
      </c>
      <c r="B144" s="171" t="s">
        <v>606</v>
      </c>
      <c r="C144" s="77" t="s">
        <v>607</v>
      </c>
      <c r="D144" s="77" t="s">
        <v>126</v>
      </c>
      <c r="E144" s="77" t="str">
        <f>CONCATENATE(SUM('Разделы 3, 4, 5'!AA25:AA25),"=",0)</f>
        <v>0=0</v>
      </c>
    </row>
    <row r="145" spans="1:5" s="155" customFormat="1" ht="38.25">
      <c r="A145" s="81">
        <f>IF((SUM('Разделы 3, 4, 5'!AA26:AA26)=0),"","Неверно!")</f>
      </c>
      <c r="B145" s="171" t="s">
        <v>606</v>
      </c>
      <c r="C145" s="77" t="s">
        <v>607</v>
      </c>
      <c r="D145" s="77" t="s">
        <v>126</v>
      </c>
      <c r="E145" s="77" t="str">
        <f>CONCATENATE(SUM('Разделы 3, 4, 5'!AA26:AA26),"=",0)</f>
        <v>0=0</v>
      </c>
    </row>
    <row r="146" spans="1:5" s="155" customFormat="1" ht="38.25">
      <c r="A146" s="81">
        <f>IF((SUM('Разделы 3, 4, 5'!AA27:AA27)=0),"","Неверно!")</f>
      </c>
      <c r="B146" s="171" t="s">
        <v>606</v>
      </c>
      <c r="C146" s="77" t="s">
        <v>607</v>
      </c>
      <c r="D146" s="77" t="s">
        <v>126</v>
      </c>
      <c r="E146" s="77" t="str">
        <f>CONCATENATE(SUM('Разделы 3, 4, 5'!AA27:AA27),"=",0)</f>
        <v>0=0</v>
      </c>
    </row>
    <row r="147" spans="1:5" s="155" customFormat="1" ht="38.25">
      <c r="A147" s="81">
        <f>IF((SUM('Разделы 3, 4, 5'!AA28:AA28)=0),"","Неверно!")</f>
      </c>
      <c r="B147" s="171" t="s">
        <v>606</v>
      </c>
      <c r="C147" s="77" t="s">
        <v>607</v>
      </c>
      <c r="D147" s="77" t="s">
        <v>126</v>
      </c>
      <c r="E147" s="77" t="str">
        <f>CONCATENATE(SUM('Разделы 3, 4, 5'!AA28:AA28),"=",0)</f>
        <v>0=0</v>
      </c>
    </row>
    <row r="148" spans="1:5" s="155" customFormat="1" ht="38.25">
      <c r="A148" s="81">
        <f>IF((SUM('Разделы 3, 4, 5'!AA29:AA29)=0),"","Неверно!")</f>
      </c>
      <c r="B148" s="171" t="s">
        <v>606</v>
      </c>
      <c r="C148" s="77" t="s">
        <v>607</v>
      </c>
      <c r="D148" s="77" t="s">
        <v>126</v>
      </c>
      <c r="E148" s="77" t="str">
        <f>CONCATENATE(SUM('Разделы 3, 4, 5'!AA29:AA29),"=",0)</f>
        <v>0=0</v>
      </c>
    </row>
    <row r="149" spans="1:5" s="155" customFormat="1" ht="38.25">
      <c r="A149" s="81">
        <f>IF((SUM('Разделы 3, 4, 5'!AA30:AA30)=0),"","Неверно!")</f>
      </c>
      <c r="B149" s="171" t="s">
        <v>606</v>
      </c>
      <c r="C149" s="77" t="s">
        <v>607</v>
      </c>
      <c r="D149" s="77" t="s">
        <v>126</v>
      </c>
      <c r="E149" s="77" t="str">
        <f>CONCATENATE(SUM('Разделы 3, 4, 5'!AA30:AA30),"=",0)</f>
        <v>0=0</v>
      </c>
    </row>
    <row r="150" spans="1:5" s="155" customFormat="1" ht="38.25">
      <c r="A150" s="81">
        <f>IF((SUM('Разделы 3, 4, 5'!AA31:AA31)=0),"","Неверно!")</f>
      </c>
      <c r="B150" s="171" t="s">
        <v>606</v>
      </c>
      <c r="C150" s="77" t="s">
        <v>607</v>
      </c>
      <c r="D150" s="77" t="s">
        <v>126</v>
      </c>
      <c r="E150" s="77" t="str">
        <f>CONCATENATE(SUM('Разделы 3, 4, 5'!AA31:AA31),"=",0)</f>
        <v>0=0</v>
      </c>
    </row>
    <row r="151" spans="1:5" s="155" customFormat="1" ht="38.25">
      <c r="A151" s="81">
        <f>IF((SUM('Разделы 3, 4, 5'!AA32:AA32)=0),"","Неверно!")</f>
      </c>
      <c r="B151" s="171" t="s">
        <v>606</v>
      </c>
      <c r="C151" s="77" t="s">
        <v>607</v>
      </c>
      <c r="D151" s="77" t="s">
        <v>126</v>
      </c>
      <c r="E151" s="77" t="str">
        <f>CONCATENATE(SUM('Разделы 3, 4, 5'!AA32:AA32),"=",0)</f>
        <v>0=0</v>
      </c>
    </row>
    <row r="152" spans="1:5" s="155" customFormat="1" ht="38.25">
      <c r="A152" s="81">
        <f>IF((SUM('Разделы 3, 4, 5'!AA33:AA33)=0),"","Неверно!")</f>
      </c>
      <c r="B152" s="171" t="s">
        <v>606</v>
      </c>
      <c r="C152" s="77" t="s">
        <v>607</v>
      </c>
      <c r="D152" s="77" t="s">
        <v>126</v>
      </c>
      <c r="E152" s="77" t="str">
        <f>CONCATENATE(SUM('Разделы 3, 4, 5'!AA33:AA33),"=",0)</f>
        <v>0=0</v>
      </c>
    </row>
    <row r="153" spans="1:5" s="155" customFormat="1" ht="38.25">
      <c r="A153" s="81">
        <f>IF((SUM('Разделы 3, 4, 5'!AA34:AA34)=0),"","Неверно!")</f>
      </c>
      <c r="B153" s="171" t="s">
        <v>606</v>
      </c>
      <c r="C153" s="77" t="s">
        <v>607</v>
      </c>
      <c r="D153" s="77" t="s">
        <v>126</v>
      </c>
      <c r="E153" s="77" t="str">
        <f>CONCATENATE(SUM('Разделы 3, 4, 5'!AA34:AA34),"=",0)</f>
        <v>0=0</v>
      </c>
    </row>
    <row r="154" spans="1:5" s="155" customFormat="1" ht="38.25">
      <c r="A154" s="81">
        <f>IF((SUM('Разделы 3, 4, 5'!AB25:AB25)=0),"","Неверно!")</f>
      </c>
      <c r="B154" s="171" t="s">
        <v>606</v>
      </c>
      <c r="C154" s="77" t="s">
        <v>607</v>
      </c>
      <c r="D154" s="77" t="s">
        <v>126</v>
      </c>
      <c r="E154" s="77" t="str">
        <f>CONCATENATE(SUM('Разделы 3, 4, 5'!AB25:AB25),"=",0)</f>
        <v>0=0</v>
      </c>
    </row>
    <row r="155" spans="1:5" s="155" customFormat="1" ht="38.25">
      <c r="A155" s="81">
        <f>IF((SUM('Разделы 3, 4, 5'!AB26:AB26)=0),"","Неверно!")</f>
      </c>
      <c r="B155" s="171" t="s">
        <v>606</v>
      </c>
      <c r="C155" s="77" t="s">
        <v>607</v>
      </c>
      <c r="D155" s="77" t="s">
        <v>126</v>
      </c>
      <c r="E155" s="77" t="str">
        <f>CONCATENATE(SUM('Разделы 3, 4, 5'!AB26:AB26),"=",0)</f>
        <v>0=0</v>
      </c>
    </row>
    <row r="156" spans="1:5" s="155" customFormat="1" ht="38.25">
      <c r="A156" s="81">
        <f>IF((SUM('Разделы 3, 4, 5'!AB27:AB27)=0),"","Неверно!")</f>
      </c>
      <c r="B156" s="171" t="s">
        <v>606</v>
      </c>
      <c r="C156" s="77" t="s">
        <v>607</v>
      </c>
      <c r="D156" s="77" t="s">
        <v>126</v>
      </c>
      <c r="E156" s="77" t="str">
        <f>CONCATENATE(SUM('Разделы 3, 4, 5'!AB27:AB27),"=",0)</f>
        <v>0=0</v>
      </c>
    </row>
    <row r="157" spans="1:5" s="155" customFormat="1" ht="38.25">
      <c r="A157" s="81">
        <f>IF((SUM('Разделы 3, 4, 5'!AB28:AB28)=0),"","Неверно!")</f>
      </c>
      <c r="B157" s="171" t="s">
        <v>606</v>
      </c>
      <c r="C157" s="77" t="s">
        <v>607</v>
      </c>
      <c r="D157" s="77" t="s">
        <v>126</v>
      </c>
      <c r="E157" s="77" t="str">
        <f>CONCATENATE(SUM('Разделы 3, 4, 5'!AB28:AB28),"=",0)</f>
        <v>0=0</v>
      </c>
    </row>
    <row r="158" spans="1:5" s="155" customFormat="1" ht="38.25">
      <c r="A158" s="81">
        <f>IF((SUM('Разделы 3, 4, 5'!AB29:AB29)=0),"","Неверно!")</f>
      </c>
      <c r="B158" s="171" t="s">
        <v>606</v>
      </c>
      <c r="C158" s="77" t="s">
        <v>607</v>
      </c>
      <c r="D158" s="77" t="s">
        <v>126</v>
      </c>
      <c r="E158" s="77" t="str">
        <f>CONCATENATE(SUM('Разделы 3, 4, 5'!AB29:AB29),"=",0)</f>
        <v>0=0</v>
      </c>
    </row>
    <row r="159" spans="1:5" s="155" customFormat="1" ht="38.25">
      <c r="A159" s="81">
        <f>IF((SUM('Разделы 3, 4, 5'!AB30:AB30)=0),"","Неверно!")</f>
      </c>
      <c r="B159" s="171" t="s">
        <v>606</v>
      </c>
      <c r="C159" s="77" t="s">
        <v>607</v>
      </c>
      <c r="D159" s="77" t="s">
        <v>126</v>
      </c>
      <c r="E159" s="77" t="str">
        <f>CONCATENATE(SUM('Разделы 3, 4, 5'!AB30:AB30),"=",0)</f>
        <v>0=0</v>
      </c>
    </row>
    <row r="160" spans="1:5" s="155" customFormat="1" ht="38.25">
      <c r="A160" s="81">
        <f>IF((SUM('Разделы 3, 4, 5'!AB31:AB31)=0),"","Неверно!")</f>
      </c>
      <c r="B160" s="171" t="s">
        <v>606</v>
      </c>
      <c r="C160" s="77" t="s">
        <v>607</v>
      </c>
      <c r="D160" s="77" t="s">
        <v>126</v>
      </c>
      <c r="E160" s="77" t="str">
        <f>CONCATENATE(SUM('Разделы 3, 4, 5'!AB31:AB31),"=",0)</f>
        <v>0=0</v>
      </c>
    </row>
    <row r="161" spans="1:5" s="155" customFormat="1" ht="38.25">
      <c r="A161" s="81">
        <f>IF((SUM('Разделы 3, 4, 5'!AB32:AB32)=0),"","Неверно!")</f>
      </c>
      <c r="B161" s="171" t="s">
        <v>606</v>
      </c>
      <c r="C161" s="77" t="s">
        <v>607</v>
      </c>
      <c r="D161" s="77" t="s">
        <v>126</v>
      </c>
      <c r="E161" s="77" t="str">
        <f>CONCATENATE(SUM('Разделы 3, 4, 5'!AB32:AB32),"=",0)</f>
        <v>0=0</v>
      </c>
    </row>
    <row r="162" spans="1:5" s="155" customFormat="1" ht="38.25">
      <c r="A162" s="81">
        <f>IF((SUM('Разделы 3, 4, 5'!AB33:AB33)=0),"","Неверно!")</f>
      </c>
      <c r="B162" s="171" t="s">
        <v>606</v>
      </c>
      <c r="C162" s="77" t="s">
        <v>607</v>
      </c>
      <c r="D162" s="77" t="s">
        <v>126</v>
      </c>
      <c r="E162" s="77" t="str">
        <f>CONCATENATE(SUM('Разделы 3, 4, 5'!AB33:AB33),"=",0)</f>
        <v>0=0</v>
      </c>
    </row>
    <row r="163" spans="1:5" s="155" customFormat="1" ht="38.25">
      <c r="A163" s="81">
        <f>IF((SUM('Разделы 3, 4, 5'!AB34:AB34)=0),"","Неверно!")</f>
      </c>
      <c r="B163" s="171" t="s">
        <v>606</v>
      </c>
      <c r="C163" s="77" t="s">
        <v>607</v>
      </c>
      <c r="D163" s="77" t="s">
        <v>126</v>
      </c>
      <c r="E163" s="77" t="str">
        <f>CONCATENATE(SUM('Разделы 3, 4, 5'!AB34:AB34),"=",0)</f>
        <v>0=0</v>
      </c>
    </row>
    <row r="164" spans="1:5" s="155" customFormat="1" ht="38.25">
      <c r="A164" s="81">
        <f>IF((SUM('Разделы 3, 4, 5'!AC25:AC25)=0),"","Неверно!")</f>
      </c>
      <c r="B164" s="171" t="s">
        <v>606</v>
      </c>
      <c r="C164" s="77" t="s">
        <v>607</v>
      </c>
      <c r="D164" s="77" t="s">
        <v>126</v>
      </c>
      <c r="E164" s="77" t="str">
        <f>CONCATENATE(SUM('Разделы 3, 4, 5'!AC25:AC25),"=",0)</f>
        <v>0=0</v>
      </c>
    </row>
    <row r="165" spans="1:5" s="155" customFormat="1" ht="38.25">
      <c r="A165" s="81">
        <f>IF((SUM('Разделы 3, 4, 5'!AC26:AC26)=0),"","Неверно!")</f>
      </c>
      <c r="B165" s="171" t="s">
        <v>606</v>
      </c>
      <c r="C165" s="77" t="s">
        <v>607</v>
      </c>
      <c r="D165" s="77" t="s">
        <v>126</v>
      </c>
      <c r="E165" s="77" t="str">
        <f>CONCATENATE(SUM('Разделы 3, 4, 5'!AC26:AC26),"=",0)</f>
        <v>0=0</v>
      </c>
    </row>
    <row r="166" spans="1:5" s="155" customFormat="1" ht="38.25">
      <c r="A166" s="81">
        <f>IF((SUM('Разделы 3, 4, 5'!AC27:AC27)=0),"","Неверно!")</f>
      </c>
      <c r="B166" s="171" t="s">
        <v>606</v>
      </c>
      <c r="C166" s="77" t="s">
        <v>607</v>
      </c>
      <c r="D166" s="77" t="s">
        <v>126</v>
      </c>
      <c r="E166" s="77" t="str">
        <f>CONCATENATE(SUM('Разделы 3, 4, 5'!AC27:AC27),"=",0)</f>
        <v>0=0</v>
      </c>
    </row>
    <row r="167" spans="1:5" s="155" customFormat="1" ht="38.25">
      <c r="A167" s="81">
        <f>IF((SUM('Разделы 3, 4, 5'!AC28:AC28)=0),"","Неверно!")</f>
      </c>
      <c r="B167" s="171" t="s">
        <v>606</v>
      </c>
      <c r="C167" s="77" t="s">
        <v>607</v>
      </c>
      <c r="D167" s="77" t="s">
        <v>126</v>
      </c>
      <c r="E167" s="77" t="str">
        <f>CONCATENATE(SUM('Разделы 3, 4, 5'!AC28:AC28),"=",0)</f>
        <v>0=0</v>
      </c>
    </row>
    <row r="168" spans="1:5" s="155" customFormat="1" ht="38.25">
      <c r="A168" s="81">
        <f>IF((SUM('Разделы 3, 4, 5'!AC29:AC29)=0),"","Неверно!")</f>
      </c>
      <c r="B168" s="171" t="s">
        <v>606</v>
      </c>
      <c r="C168" s="77" t="s">
        <v>607</v>
      </c>
      <c r="D168" s="77" t="s">
        <v>126</v>
      </c>
      <c r="E168" s="77" t="str">
        <f>CONCATENATE(SUM('Разделы 3, 4, 5'!AC29:AC29),"=",0)</f>
        <v>0=0</v>
      </c>
    </row>
    <row r="169" spans="1:5" s="155" customFormat="1" ht="38.25">
      <c r="A169" s="81">
        <f>IF((SUM('Разделы 3, 4, 5'!AC30:AC30)=0),"","Неверно!")</f>
      </c>
      <c r="B169" s="171" t="s">
        <v>606</v>
      </c>
      <c r="C169" s="77" t="s">
        <v>607</v>
      </c>
      <c r="D169" s="77" t="s">
        <v>126</v>
      </c>
      <c r="E169" s="77" t="str">
        <f>CONCATENATE(SUM('Разделы 3, 4, 5'!AC30:AC30),"=",0)</f>
        <v>0=0</v>
      </c>
    </row>
    <row r="170" spans="1:5" s="155" customFormat="1" ht="38.25">
      <c r="A170" s="81">
        <f>IF((SUM('Разделы 3, 4, 5'!AC31:AC31)=0),"","Неверно!")</f>
      </c>
      <c r="B170" s="171" t="s">
        <v>606</v>
      </c>
      <c r="C170" s="77" t="s">
        <v>607</v>
      </c>
      <c r="D170" s="77" t="s">
        <v>126</v>
      </c>
      <c r="E170" s="77" t="str">
        <f>CONCATENATE(SUM('Разделы 3, 4, 5'!AC31:AC31),"=",0)</f>
        <v>0=0</v>
      </c>
    </row>
    <row r="171" spans="1:5" s="155" customFormat="1" ht="38.25">
      <c r="A171" s="81">
        <f>IF((SUM('Разделы 3, 4, 5'!AC32:AC32)=0),"","Неверно!")</f>
      </c>
      <c r="B171" s="171" t="s">
        <v>606</v>
      </c>
      <c r="C171" s="77" t="s">
        <v>607</v>
      </c>
      <c r="D171" s="77" t="s">
        <v>126</v>
      </c>
      <c r="E171" s="77" t="str">
        <f>CONCATENATE(SUM('Разделы 3, 4, 5'!AC32:AC32),"=",0)</f>
        <v>0=0</v>
      </c>
    </row>
    <row r="172" spans="1:5" s="155" customFormat="1" ht="38.25">
      <c r="A172" s="81">
        <f>IF((SUM('Разделы 3, 4, 5'!AC33:AC33)=0),"","Неверно!")</f>
      </c>
      <c r="B172" s="171" t="s">
        <v>606</v>
      </c>
      <c r="C172" s="77" t="s">
        <v>607</v>
      </c>
      <c r="D172" s="77" t="s">
        <v>126</v>
      </c>
      <c r="E172" s="77" t="str">
        <f>CONCATENATE(SUM('Разделы 3, 4, 5'!AC33:AC33),"=",0)</f>
        <v>0=0</v>
      </c>
    </row>
    <row r="173" spans="1:5" s="155" customFormat="1" ht="38.25">
      <c r="A173" s="81">
        <f>IF((SUM('Разделы 3, 4, 5'!AC34:AC34)=0),"","Неверно!")</f>
      </c>
      <c r="B173" s="171" t="s">
        <v>606</v>
      </c>
      <c r="C173" s="77" t="s">
        <v>607</v>
      </c>
      <c r="D173" s="77" t="s">
        <v>126</v>
      </c>
      <c r="E173" s="77" t="str">
        <f>CONCATENATE(SUM('Разделы 3, 4, 5'!AC34:AC34),"=",0)</f>
        <v>0=0</v>
      </c>
    </row>
    <row r="174" spans="1:5" s="155" customFormat="1" ht="38.25">
      <c r="A174" s="81">
        <f>IF((SUM('Разделы 3, 4, 5'!U25:U25)=0),"","Неверно!")</f>
      </c>
      <c r="B174" s="171" t="s">
        <v>606</v>
      </c>
      <c r="C174" s="77" t="s">
        <v>607</v>
      </c>
      <c r="D174" s="77" t="s">
        <v>126</v>
      </c>
      <c r="E174" s="77" t="str">
        <f>CONCATENATE(SUM('Разделы 3, 4, 5'!U25:U25),"=",0)</f>
        <v>0=0</v>
      </c>
    </row>
    <row r="175" spans="1:5" s="155" customFormat="1" ht="38.25">
      <c r="A175" s="81">
        <f>IF((SUM('Разделы 3, 4, 5'!U26:U26)=0),"","Неверно!")</f>
      </c>
      <c r="B175" s="171" t="s">
        <v>606</v>
      </c>
      <c r="C175" s="77" t="s">
        <v>607</v>
      </c>
      <c r="D175" s="77" t="s">
        <v>126</v>
      </c>
      <c r="E175" s="77" t="str">
        <f>CONCATENATE(SUM('Разделы 3, 4, 5'!U26:U26),"=",0)</f>
        <v>0=0</v>
      </c>
    </row>
    <row r="176" spans="1:5" s="155" customFormat="1" ht="38.25">
      <c r="A176" s="81">
        <f>IF((SUM('Разделы 3, 4, 5'!U27:U27)=0),"","Неверно!")</f>
      </c>
      <c r="B176" s="171" t="s">
        <v>606</v>
      </c>
      <c r="C176" s="77" t="s">
        <v>607</v>
      </c>
      <c r="D176" s="77" t="s">
        <v>126</v>
      </c>
      <c r="E176" s="77" t="str">
        <f>CONCATENATE(SUM('Разделы 3, 4, 5'!U27:U27),"=",0)</f>
        <v>0=0</v>
      </c>
    </row>
    <row r="177" spans="1:5" s="155" customFormat="1" ht="38.25">
      <c r="A177" s="81">
        <f>IF((SUM('Разделы 3, 4, 5'!U28:U28)=0),"","Неверно!")</f>
      </c>
      <c r="B177" s="171" t="s">
        <v>606</v>
      </c>
      <c r="C177" s="77" t="s">
        <v>607</v>
      </c>
      <c r="D177" s="77" t="s">
        <v>126</v>
      </c>
      <c r="E177" s="77" t="str">
        <f>CONCATENATE(SUM('Разделы 3, 4, 5'!U28:U28),"=",0)</f>
        <v>0=0</v>
      </c>
    </row>
    <row r="178" spans="1:5" s="155" customFormat="1" ht="38.25">
      <c r="A178" s="81">
        <f>IF((SUM('Разделы 3, 4, 5'!U29:U29)=0),"","Неверно!")</f>
      </c>
      <c r="B178" s="171" t="s">
        <v>606</v>
      </c>
      <c r="C178" s="77" t="s">
        <v>607</v>
      </c>
      <c r="D178" s="77" t="s">
        <v>126</v>
      </c>
      <c r="E178" s="77" t="str">
        <f>CONCATENATE(SUM('Разделы 3, 4, 5'!U29:U29),"=",0)</f>
        <v>0=0</v>
      </c>
    </row>
    <row r="179" spans="1:5" s="155" customFormat="1" ht="38.25">
      <c r="A179" s="81">
        <f>IF((SUM('Разделы 3, 4, 5'!U30:U30)=0),"","Неверно!")</f>
      </c>
      <c r="B179" s="171" t="s">
        <v>606</v>
      </c>
      <c r="C179" s="77" t="s">
        <v>607</v>
      </c>
      <c r="D179" s="77" t="s">
        <v>126</v>
      </c>
      <c r="E179" s="77" t="str">
        <f>CONCATENATE(SUM('Разделы 3, 4, 5'!U30:U30),"=",0)</f>
        <v>0=0</v>
      </c>
    </row>
    <row r="180" spans="1:5" s="155" customFormat="1" ht="38.25">
      <c r="A180" s="81">
        <f>IF((SUM('Разделы 3, 4, 5'!U31:U31)=0),"","Неверно!")</f>
      </c>
      <c r="B180" s="171" t="s">
        <v>606</v>
      </c>
      <c r="C180" s="77" t="s">
        <v>607</v>
      </c>
      <c r="D180" s="77" t="s">
        <v>126</v>
      </c>
      <c r="E180" s="77" t="str">
        <f>CONCATENATE(SUM('Разделы 3, 4, 5'!U31:U31),"=",0)</f>
        <v>0=0</v>
      </c>
    </row>
    <row r="181" spans="1:5" s="155" customFormat="1" ht="38.25">
      <c r="A181" s="81">
        <f>IF((SUM('Разделы 3, 4, 5'!U32:U32)=0),"","Неверно!")</f>
      </c>
      <c r="B181" s="171" t="s">
        <v>606</v>
      </c>
      <c r="C181" s="77" t="s">
        <v>607</v>
      </c>
      <c r="D181" s="77" t="s">
        <v>126</v>
      </c>
      <c r="E181" s="77" t="str">
        <f>CONCATENATE(SUM('Разделы 3, 4, 5'!U32:U32),"=",0)</f>
        <v>0=0</v>
      </c>
    </row>
    <row r="182" spans="1:5" s="155" customFormat="1" ht="38.25">
      <c r="A182" s="81">
        <f>IF((SUM('Разделы 3, 4, 5'!U33:U33)=0),"","Неверно!")</f>
      </c>
      <c r="B182" s="171" t="s">
        <v>606</v>
      </c>
      <c r="C182" s="77" t="s">
        <v>607</v>
      </c>
      <c r="D182" s="77" t="s">
        <v>126</v>
      </c>
      <c r="E182" s="77" t="str">
        <f>CONCATENATE(SUM('Разделы 3, 4, 5'!U33:U33),"=",0)</f>
        <v>0=0</v>
      </c>
    </row>
    <row r="183" spans="1:5" s="155" customFormat="1" ht="38.25">
      <c r="A183" s="81">
        <f>IF((SUM('Разделы 3, 4, 5'!U34:U34)=0),"","Неверно!")</f>
      </c>
      <c r="B183" s="171" t="s">
        <v>606</v>
      </c>
      <c r="C183" s="77" t="s">
        <v>607</v>
      </c>
      <c r="D183" s="77" t="s">
        <v>126</v>
      </c>
      <c r="E183" s="77" t="str">
        <f>CONCATENATE(SUM('Разделы 3, 4, 5'!U34:U34),"=",0)</f>
        <v>0=0</v>
      </c>
    </row>
    <row r="184" spans="1:5" s="155" customFormat="1" ht="38.25">
      <c r="A184" s="81">
        <f>IF((SUM('Разделы 3, 4, 5'!V25:V25)=0),"","Неверно!")</f>
      </c>
      <c r="B184" s="171" t="s">
        <v>606</v>
      </c>
      <c r="C184" s="77" t="s">
        <v>607</v>
      </c>
      <c r="D184" s="77" t="s">
        <v>126</v>
      </c>
      <c r="E184" s="77" t="str">
        <f>CONCATENATE(SUM('Разделы 3, 4, 5'!V25:V25),"=",0)</f>
        <v>0=0</v>
      </c>
    </row>
    <row r="185" spans="1:5" s="155" customFormat="1" ht="38.25">
      <c r="A185" s="81">
        <f>IF((SUM('Разделы 3, 4, 5'!V26:V26)=0),"","Неверно!")</f>
      </c>
      <c r="B185" s="171" t="s">
        <v>606</v>
      </c>
      <c r="C185" s="77" t="s">
        <v>607</v>
      </c>
      <c r="D185" s="77" t="s">
        <v>126</v>
      </c>
      <c r="E185" s="77" t="str">
        <f>CONCATENATE(SUM('Разделы 3, 4, 5'!V26:V26),"=",0)</f>
        <v>0=0</v>
      </c>
    </row>
    <row r="186" spans="1:5" s="155" customFormat="1" ht="38.25">
      <c r="A186" s="81">
        <f>IF((SUM('Разделы 3, 4, 5'!V27:V27)=0),"","Неверно!")</f>
      </c>
      <c r="B186" s="171" t="s">
        <v>606</v>
      </c>
      <c r="C186" s="77" t="s">
        <v>607</v>
      </c>
      <c r="D186" s="77" t="s">
        <v>126</v>
      </c>
      <c r="E186" s="77" t="str">
        <f>CONCATENATE(SUM('Разделы 3, 4, 5'!V27:V27),"=",0)</f>
        <v>0=0</v>
      </c>
    </row>
    <row r="187" spans="1:5" s="155" customFormat="1" ht="38.25">
      <c r="A187" s="81">
        <f>IF((SUM('Разделы 3, 4, 5'!V28:V28)=0),"","Неверно!")</f>
      </c>
      <c r="B187" s="171" t="s">
        <v>606</v>
      </c>
      <c r="C187" s="77" t="s">
        <v>607</v>
      </c>
      <c r="D187" s="77" t="s">
        <v>126</v>
      </c>
      <c r="E187" s="77" t="str">
        <f>CONCATENATE(SUM('Разделы 3, 4, 5'!V28:V28),"=",0)</f>
        <v>0=0</v>
      </c>
    </row>
    <row r="188" spans="1:5" s="155" customFormat="1" ht="38.25">
      <c r="A188" s="81">
        <f>IF((SUM('Разделы 3, 4, 5'!V29:V29)=0),"","Неверно!")</f>
      </c>
      <c r="B188" s="171" t="s">
        <v>606</v>
      </c>
      <c r="C188" s="77" t="s">
        <v>607</v>
      </c>
      <c r="D188" s="77" t="s">
        <v>126</v>
      </c>
      <c r="E188" s="77" t="str">
        <f>CONCATENATE(SUM('Разделы 3, 4, 5'!V29:V29),"=",0)</f>
        <v>0=0</v>
      </c>
    </row>
    <row r="189" spans="1:5" s="155" customFormat="1" ht="38.25">
      <c r="A189" s="81">
        <f>IF((SUM('Разделы 3, 4, 5'!V30:V30)=0),"","Неверно!")</f>
      </c>
      <c r="B189" s="171" t="s">
        <v>606</v>
      </c>
      <c r="C189" s="77" t="s">
        <v>607</v>
      </c>
      <c r="D189" s="77" t="s">
        <v>126</v>
      </c>
      <c r="E189" s="77" t="str">
        <f>CONCATENATE(SUM('Разделы 3, 4, 5'!V30:V30),"=",0)</f>
        <v>0=0</v>
      </c>
    </row>
    <row r="190" spans="1:5" s="155" customFormat="1" ht="38.25">
      <c r="A190" s="81">
        <f>IF((SUM('Разделы 3, 4, 5'!V31:V31)=0),"","Неверно!")</f>
      </c>
      <c r="B190" s="171" t="s">
        <v>606</v>
      </c>
      <c r="C190" s="77" t="s">
        <v>607</v>
      </c>
      <c r="D190" s="77" t="s">
        <v>126</v>
      </c>
      <c r="E190" s="77" t="str">
        <f>CONCATENATE(SUM('Разделы 3, 4, 5'!V31:V31),"=",0)</f>
        <v>0=0</v>
      </c>
    </row>
    <row r="191" spans="1:5" s="155" customFormat="1" ht="38.25">
      <c r="A191" s="81">
        <f>IF((SUM('Разделы 3, 4, 5'!V32:V32)=0),"","Неверно!")</f>
      </c>
      <c r="B191" s="171" t="s">
        <v>606</v>
      </c>
      <c r="C191" s="77" t="s">
        <v>607</v>
      </c>
      <c r="D191" s="77" t="s">
        <v>126</v>
      </c>
      <c r="E191" s="77" t="str">
        <f>CONCATENATE(SUM('Разделы 3, 4, 5'!V32:V32),"=",0)</f>
        <v>0=0</v>
      </c>
    </row>
    <row r="192" spans="1:5" s="155" customFormat="1" ht="38.25">
      <c r="A192" s="81">
        <f>IF((SUM('Разделы 3, 4, 5'!V33:V33)=0),"","Неверно!")</f>
      </c>
      <c r="B192" s="171" t="s">
        <v>606</v>
      </c>
      <c r="C192" s="77" t="s">
        <v>607</v>
      </c>
      <c r="D192" s="77" t="s">
        <v>126</v>
      </c>
      <c r="E192" s="77" t="str">
        <f>CONCATENATE(SUM('Разделы 3, 4, 5'!V33:V33),"=",0)</f>
        <v>0=0</v>
      </c>
    </row>
    <row r="193" spans="1:5" s="155" customFormat="1" ht="38.25">
      <c r="A193" s="81">
        <f>IF((SUM('Разделы 3, 4, 5'!V34:V34)=0),"","Неверно!")</f>
      </c>
      <c r="B193" s="171" t="s">
        <v>606</v>
      </c>
      <c r="C193" s="77" t="s">
        <v>607</v>
      </c>
      <c r="D193" s="77" t="s">
        <v>126</v>
      </c>
      <c r="E193" s="77" t="str">
        <f>CONCATENATE(SUM('Разделы 3, 4, 5'!V34:V34),"=",0)</f>
        <v>0=0</v>
      </c>
    </row>
    <row r="194" spans="1:5" s="155" customFormat="1" ht="38.25">
      <c r="A194" s="81">
        <f>IF((SUM('Разделы 3, 4, 5'!W25:W25)=0),"","Неверно!")</f>
      </c>
      <c r="B194" s="171" t="s">
        <v>606</v>
      </c>
      <c r="C194" s="77" t="s">
        <v>607</v>
      </c>
      <c r="D194" s="77" t="s">
        <v>126</v>
      </c>
      <c r="E194" s="77" t="str">
        <f>CONCATENATE(SUM('Разделы 3, 4, 5'!W25:W25),"=",0)</f>
        <v>0=0</v>
      </c>
    </row>
    <row r="195" spans="1:5" s="155" customFormat="1" ht="38.25">
      <c r="A195" s="81">
        <f>IF((SUM('Разделы 3, 4, 5'!W26:W26)=0),"","Неверно!")</f>
      </c>
      <c r="B195" s="171" t="s">
        <v>606</v>
      </c>
      <c r="C195" s="77" t="s">
        <v>607</v>
      </c>
      <c r="D195" s="77" t="s">
        <v>126</v>
      </c>
      <c r="E195" s="77" t="str">
        <f>CONCATENATE(SUM('Разделы 3, 4, 5'!W26:W26),"=",0)</f>
        <v>0=0</v>
      </c>
    </row>
    <row r="196" spans="1:5" s="155" customFormat="1" ht="38.25">
      <c r="A196" s="81">
        <f>IF((SUM('Разделы 3, 4, 5'!W27:W27)=0),"","Неверно!")</f>
      </c>
      <c r="B196" s="171" t="s">
        <v>606</v>
      </c>
      <c r="C196" s="77" t="s">
        <v>607</v>
      </c>
      <c r="D196" s="77" t="s">
        <v>126</v>
      </c>
      <c r="E196" s="77" t="str">
        <f>CONCATENATE(SUM('Разделы 3, 4, 5'!W27:W27),"=",0)</f>
        <v>0=0</v>
      </c>
    </row>
    <row r="197" spans="1:5" s="155" customFormat="1" ht="38.25">
      <c r="A197" s="81">
        <f>IF((SUM('Разделы 3, 4, 5'!W28:W28)=0),"","Неверно!")</f>
      </c>
      <c r="B197" s="171" t="s">
        <v>606</v>
      </c>
      <c r="C197" s="77" t="s">
        <v>607</v>
      </c>
      <c r="D197" s="77" t="s">
        <v>126</v>
      </c>
      <c r="E197" s="77" t="str">
        <f>CONCATENATE(SUM('Разделы 3, 4, 5'!W28:W28),"=",0)</f>
        <v>0=0</v>
      </c>
    </row>
    <row r="198" spans="1:5" s="155" customFormat="1" ht="38.25">
      <c r="A198" s="81">
        <f>IF((SUM('Разделы 3, 4, 5'!W29:W29)=0),"","Неверно!")</f>
      </c>
      <c r="B198" s="171" t="s">
        <v>606</v>
      </c>
      <c r="C198" s="77" t="s">
        <v>607</v>
      </c>
      <c r="D198" s="77" t="s">
        <v>126</v>
      </c>
      <c r="E198" s="77" t="str">
        <f>CONCATENATE(SUM('Разделы 3, 4, 5'!W29:W29),"=",0)</f>
        <v>0=0</v>
      </c>
    </row>
    <row r="199" spans="1:5" s="155" customFormat="1" ht="38.25">
      <c r="A199" s="81">
        <f>IF((SUM('Разделы 3, 4, 5'!W30:W30)=0),"","Неверно!")</f>
      </c>
      <c r="B199" s="171" t="s">
        <v>606</v>
      </c>
      <c r="C199" s="77" t="s">
        <v>607</v>
      </c>
      <c r="D199" s="77" t="s">
        <v>126</v>
      </c>
      <c r="E199" s="77" t="str">
        <f>CONCATENATE(SUM('Разделы 3, 4, 5'!W30:W30),"=",0)</f>
        <v>0=0</v>
      </c>
    </row>
    <row r="200" spans="1:5" s="155" customFormat="1" ht="38.25">
      <c r="A200" s="81">
        <f>IF((SUM('Разделы 3, 4, 5'!W31:W31)=0),"","Неверно!")</f>
      </c>
      <c r="B200" s="171" t="s">
        <v>606</v>
      </c>
      <c r="C200" s="77" t="s">
        <v>607</v>
      </c>
      <c r="D200" s="77" t="s">
        <v>126</v>
      </c>
      <c r="E200" s="77" t="str">
        <f>CONCATENATE(SUM('Разделы 3, 4, 5'!W31:W31),"=",0)</f>
        <v>0=0</v>
      </c>
    </row>
    <row r="201" spans="1:5" s="155" customFormat="1" ht="38.25">
      <c r="A201" s="81">
        <f>IF((SUM('Разделы 3, 4, 5'!W32:W32)=0),"","Неверно!")</f>
      </c>
      <c r="B201" s="171" t="s">
        <v>606</v>
      </c>
      <c r="C201" s="77" t="s">
        <v>607</v>
      </c>
      <c r="D201" s="77" t="s">
        <v>126</v>
      </c>
      <c r="E201" s="77" t="str">
        <f>CONCATENATE(SUM('Разделы 3, 4, 5'!W32:W32),"=",0)</f>
        <v>0=0</v>
      </c>
    </row>
    <row r="202" spans="1:5" s="155" customFormat="1" ht="38.25">
      <c r="A202" s="81">
        <f>IF((SUM('Разделы 3, 4, 5'!W33:W33)=0),"","Неверно!")</f>
      </c>
      <c r="B202" s="171" t="s">
        <v>606</v>
      </c>
      <c r="C202" s="77" t="s">
        <v>607</v>
      </c>
      <c r="D202" s="77" t="s">
        <v>126</v>
      </c>
      <c r="E202" s="77" t="str">
        <f>CONCATENATE(SUM('Разделы 3, 4, 5'!W33:W33),"=",0)</f>
        <v>0=0</v>
      </c>
    </row>
    <row r="203" spans="1:5" s="155" customFormat="1" ht="38.25">
      <c r="A203" s="81">
        <f>IF((SUM('Разделы 3, 4, 5'!W34:W34)=0),"","Неверно!")</f>
      </c>
      <c r="B203" s="171" t="s">
        <v>606</v>
      </c>
      <c r="C203" s="77" t="s">
        <v>607</v>
      </c>
      <c r="D203" s="77" t="s">
        <v>126</v>
      </c>
      <c r="E203" s="77" t="str">
        <f>CONCATENATE(SUM('Разделы 3, 4, 5'!W34:W34),"=",0)</f>
        <v>0=0</v>
      </c>
    </row>
    <row r="204" spans="1:5" s="155" customFormat="1" ht="38.25">
      <c r="A204" s="81">
        <f>IF((SUM('Разделы 3, 4, 5'!X25:X25)=0),"","Неверно!")</f>
      </c>
      <c r="B204" s="171" t="s">
        <v>606</v>
      </c>
      <c r="C204" s="77" t="s">
        <v>607</v>
      </c>
      <c r="D204" s="77" t="s">
        <v>126</v>
      </c>
      <c r="E204" s="77" t="str">
        <f>CONCATENATE(SUM('Разделы 3, 4, 5'!X25:X25),"=",0)</f>
        <v>0=0</v>
      </c>
    </row>
    <row r="205" spans="1:5" s="155" customFormat="1" ht="38.25">
      <c r="A205" s="81">
        <f>IF((SUM('Разделы 3, 4, 5'!X26:X26)=0),"","Неверно!")</f>
      </c>
      <c r="B205" s="171" t="s">
        <v>606</v>
      </c>
      <c r="C205" s="77" t="s">
        <v>607</v>
      </c>
      <c r="D205" s="77" t="s">
        <v>126</v>
      </c>
      <c r="E205" s="77" t="str">
        <f>CONCATENATE(SUM('Разделы 3, 4, 5'!X26:X26),"=",0)</f>
        <v>0=0</v>
      </c>
    </row>
    <row r="206" spans="1:5" s="155" customFormat="1" ht="38.25">
      <c r="A206" s="81">
        <f>IF((SUM('Разделы 3, 4, 5'!X27:X27)=0),"","Неверно!")</f>
      </c>
      <c r="B206" s="171" t="s">
        <v>606</v>
      </c>
      <c r="C206" s="77" t="s">
        <v>607</v>
      </c>
      <c r="D206" s="77" t="s">
        <v>126</v>
      </c>
      <c r="E206" s="77" t="str">
        <f>CONCATENATE(SUM('Разделы 3, 4, 5'!X27:X27),"=",0)</f>
        <v>0=0</v>
      </c>
    </row>
    <row r="207" spans="1:5" s="155" customFormat="1" ht="38.25">
      <c r="A207" s="81">
        <f>IF((SUM('Разделы 3, 4, 5'!X28:X28)=0),"","Неверно!")</f>
      </c>
      <c r="B207" s="171" t="s">
        <v>606</v>
      </c>
      <c r="C207" s="77" t="s">
        <v>607</v>
      </c>
      <c r="D207" s="77" t="s">
        <v>126</v>
      </c>
      <c r="E207" s="77" t="str">
        <f>CONCATENATE(SUM('Разделы 3, 4, 5'!X28:X28),"=",0)</f>
        <v>0=0</v>
      </c>
    </row>
    <row r="208" spans="1:5" s="155" customFormat="1" ht="38.25">
      <c r="A208" s="81">
        <f>IF((SUM('Разделы 3, 4, 5'!X29:X29)=0),"","Неверно!")</f>
      </c>
      <c r="B208" s="171" t="s">
        <v>606</v>
      </c>
      <c r="C208" s="77" t="s">
        <v>607</v>
      </c>
      <c r="D208" s="77" t="s">
        <v>126</v>
      </c>
      <c r="E208" s="77" t="str">
        <f>CONCATENATE(SUM('Разделы 3, 4, 5'!X29:X29),"=",0)</f>
        <v>0=0</v>
      </c>
    </row>
    <row r="209" spans="1:5" s="155" customFormat="1" ht="38.25">
      <c r="A209" s="81">
        <f>IF((SUM('Разделы 3, 4, 5'!X30:X30)=0),"","Неверно!")</f>
      </c>
      <c r="B209" s="171" t="s">
        <v>606</v>
      </c>
      <c r="C209" s="77" t="s">
        <v>607</v>
      </c>
      <c r="D209" s="77" t="s">
        <v>126</v>
      </c>
      <c r="E209" s="77" t="str">
        <f>CONCATENATE(SUM('Разделы 3, 4, 5'!X30:X30),"=",0)</f>
        <v>0=0</v>
      </c>
    </row>
    <row r="210" spans="1:5" s="155" customFormat="1" ht="38.25">
      <c r="A210" s="81">
        <f>IF((SUM('Разделы 3, 4, 5'!X31:X31)=0),"","Неверно!")</f>
      </c>
      <c r="B210" s="171" t="s">
        <v>606</v>
      </c>
      <c r="C210" s="77" t="s">
        <v>607</v>
      </c>
      <c r="D210" s="77" t="s">
        <v>126</v>
      </c>
      <c r="E210" s="77" t="str">
        <f>CONCATENATE(SUM('Разделы 3, 4, 5'!X31:X31),"=",0)</f>
        <v>0=0</v>
      </c>
    </row>
    <row r="211" spans="1:5" s="155" customFormat="1" ht="38.25">
      <c r="A211" s="81">
        <f>IF((SUM('Разделы 3, 4, 5'!X32:X32)=0),"","Неверно!")</f>
      </c>
      <c r="B211" s="171" t="s">
        <v>606</v>
      </c>
      <c r="C211" s="77" t="s">
        <v>607</v>
      </c>
      <c r="D211" s="77" t="s">
        <v>126</v>
      </c>
      <c r="E211" s="77" t="str">
        <f>CONCATENATE(SUM('Разделы 3, 4, 5'!X32:X32),"=",0)</f>
        <v>0=0</v>
      </c>
    </row>
    <row r="212" spans="1:5" s="155" customFormat="1" ht="38.25">
      <c r="A212" s="81">
        <f>IF((SUM('Разделы 3, 4, 5'!X33:X33)=0),"","Неверно!")</f>
      </c>
      <c r="B212" s="171" t="s">
        <v>606</v>
      </c>
      <c r="C212" s="77" t="s">
        <v>607</v>
      </c>
      <c r="D212" s="77" t="s">
        <v>126</v>
      </c>
      <c r="E212" s="77" t="str">
        <f>CONCATENATE(SUM('Разделы 3, 4, 5'!X33:X33),"=",0)</f>
        <v>0=0</v>
      </c>
    </row>
    <row r="213" spans="1:5" s="155" customFormat="1" ht="38.25">
      <c r="A213" s="81">
        <f>IF((SUM('Разделы 3, 4, 5'!X34:X34)=0),"","Неверно!")</f>
      </c>
      <c r="B213" s="171" t="s">
        <v>606</v>
      </c>
      <c r="C213" s="77" t="s">
        <v>607</v>
      </c>
      <c r="D213" s="77" t="s">
        <v>126</v>
      </c>
      <c r="E213" s="77" t="str">
        <f>CONCATENATE(SUM('Разделы 3, 4, 5'!X34:X34),"=",0)</f>
        <v>0=0</v>
      </c>
    </row>
    <row r="214" spans="1:5" s="155" customFormat="1" ht="38.25">
      <c r="A214" s="81">
        <f>IF((SUM('Разделы 3, 4, 5'!Y25:Y25)=0),"","Неверно!")</f>
      </c>
      <c r="B214" s="171" t="s">
        <v>606</v>
      </c>
      <c r="C214" s="77" t="s">
        <v>607</v>
      </c>
      <c r="D214" s="77" t="s">
        <v>126</v>
      </c>
      <c r="E214" s="77" t="str">
        <f>CONCATENATE(SUM('Разделы 3, 4, 5'!Y25:Y25),"=",0)</f>
        <v>0=0</v>
      </c>
    </row>
    <row r="215" spans="1:5" s="155" customFormat="1" ht="38.25">
      <c r="A215" s="81">
        <f>IF((SUM('Разделы 3, 4, 5'!Y26:Y26)=0),"","Неверно!")</f>
      </c>
      <c r="B215" s="171" t="s">
        <v>606</v>
      </c>
      <c r="C215" s="77" t="s">
        <v>607</v>
      </c>
      <c r="D215" s="77" t="s">
        <v>126</v>
      </c>
      <c r="E215" s="77" t="str">
        <f>CONCATENATE(SUM('Разделы 3, 4, 5'!Y26:Y26),"=",0)</f>
        <v>0=0</v>
      </c>
    </row>
    <row r="216" spans="1:5" s="155" customFormat="1" ht="38.25">
      <c r="A216" s="81">
        <f>IF((SUM('Разделы 3, 4, 5'!Y27:Y27)=0),"","Неверно!")</f>
      </c>
      <c r="B216" s="171" t="s">
        <v>606</v>
      </c>
      <c r="C216" s="77" t="s">
        <v>607</v>
      </c>
      <c r="D216" s="77" t="s">
        <v>126</v>
      </c>
      <c r="E216" s="77" t="str">
        <f>CONCATENATE(SUM('Разделы 3, 4, 5'!Y27:Y27),"=",0)</f>
        <v>0=0</v>
      </c>
    </row>
    <row r="217" spans="1:5" s="155" customFormat="1" ht="38.25">
      <c r="A217" s="81">
        <f>IF((SUM('Разделы 3, 4, 5'!Y28:Y28)=0),"","Неверно!")</f>
      </c>
      <c r="B217" s="171" t="s">
        <v>606</v>
      </c>
      <c r="C217" s="77" t="s">
        <v>607</v>
      </c>
      <c r="D217" s="77" t="s">
        <v>126</v>
      </c>
      <c r="E217" s="77" t="str">
        <f>CONCATENATE(SUM('Разделы 3, 4, 5'!Y28:Y28),"=",0)</f>
        <v>0=0</v>
      </c>
    </row>
    <row r="218" spans="1:5" s="155" customFormat="1" ht="38.25">
      <c r="A218" s="81">
        <f>IF((SUM('Разделы 3, 4, 5'!Y29:Y29)=0),"","Неверно!")</f>
      </c>
      <c r="B218" s="171" t="s">
        <v>606</v>
      </c>
      <c r="C218" s="77" t="s">
        <v>607</v>
      </c>
      <c r="D218" s="77" t="s">
        <v>126</v>
      </c>
      <c r="E218" s="77" t="str">
        <f>CONCATENATE(SUM('Разделы 3, 4, 5'!Y29:Y29),"=",0)</f>
        <v>0=0</v>
      </c>
    </row>
    <row r="219" spans="1:5" s="155" customFormat="1" ht="38.25">
      <c r="A219" s="81">
        <f>IF((SUM('Разделы 3, 4, 5'!Y30:Y30)=0),"","Неверно!")</f>
      </c>
      <c r="B219" s="171" t="s">
        <v>606</v>
      </c>
      <c r="C219" s="77" t="s">
        <v>607</v>
      </c>
      <c r="D219" s="77" t="s">
        <v>126</v>
      </c>
      <c r="E219" s="77" t="str">
        <f>CONCATENATE(SUM('Разделы 3, 4, 5'!Y30:Y30),"=",0)</f>
        <v>0=0</v>
      </c>
    </row>
    <row r="220" spans="1:5" s="155" customFormat="1" ht="38.25">
      <c r="A220" s="81">
        <f>IF((SUM('Разделы 3, 4, 5'!Y31:Y31)=0),"","Неверно!")</f>
      </c>
      <c r="B220" s="171" t="s">
        <v>606</v>
      </c>
      <c r="C220" s="77" t="s">
        <v>607</v>
      </c>
      <c r="D220" s="77" t="s">
        <v>126</v>
      </c>
      <c r="E220" s="77" t="str">
        <f>CONCATENATE(SUM('Разделы 3, 4, 5'!Y31:Y31),"=",0)</f>
        <v>0=0</v>
      </c>
    </row>
    <row r="221" spans="1:5" s="155" customFormat="1" ht="38.25">
      <c r="A221" s="81">
        <f>IF((SUM('Разделы 3, 4, 5'!Y32:Y32)=0),"","Неверно!")</f>
      </c>
      <c r="B221" s="171" t="s">
        <v>606</v>
      </c>
      <c r="C221" s="77" t="s">
        <v>607</v>
      </c>
      <c r="D221" s="77" t="s">
        <v>126</v>
      </c>
      <c r="E221" s="77" t="str">
        <f>CONCATENATE(SUM('Разделы 3, 4, 5'!Y32:Y32),"=",0)</f>
        <v>0=0</v>
      </c>
    </row>
    <row r="222" spans="1:5" s="155" customFormat="1" ht="38.25">
      <c r="A222" s="81">
        <f>IF((SUM('Разделы 3, 4, 5'!Y33:Y33)=0),"","Неверно!")</f>
      </c>
      <c r="B222" s="171" t="s">
        <v>606</v>
      </c>
      <c r="C222" s="77" t="s">
        <v>607</v>
      </c>
      <c r="D222" s="77" t="s">
        <v>126</v>
      </c>
      <c r="E222" s="77" t="str">
        <f>CONCATENATE(SUM('Разделы 3, 4, 5'!Y33:Y33),"=",0)</f>
        <v>0=0</v>
      </c>
    </row>
    <row r="223" spans="1:5" s="155" customFormat="1" ht="38.25">
      <c r="A223" s="81">
        <f>IF((SUM('Разделы 3, 4, 5'!Y34:Y34)=0),"","Неверно!")</f>
      </c>
      <c r="B223" s="171" t="s">
        <v>606</v>
      </c>
      <c r="C223" s="77" t="s">
        <v>607</v>
      </c>
      <c r="D223" s="77" t="s">
        <v>126</v>
      </c>
      <c r="E223" s="77" t="str">
        <f>CONCATENATE(SUM('Разделы 3, 4, 5'!Y34:Y34),"=",0)</f>
        <v>0=0</v>
      </c>
    </row>
    <row r="224" spans="1:5" s="155" customFormat="1" ht="38.25">
      <c r="A224" s="81">
        <f>IF((SUM('Разделы 3, 4, 5'!Z25:Z25)=0),"","Неверно!")</f>
      </c>
      <c r="B224" s="171" t="s">
        <v>606</v>
      </c>
      <c r="C224" s="77" t="s">
        <v>607</v>
      </c>
      <c r="D224" s="77" t="s">
        <v>126</v>
      </c>
      <c r="E224" s="77" t="str">
        <f>CONCATENATE(SUM('Разделы 3, 4, 5'!Z25:Z25),"=",0)</f>
        <v>0=0</v>
      </c>
    </row>
    <row r="225" spans="1:5" s="155" customFormat="1" ht="38.25">
      <c r="A225" s="81">
        <f>IF((SUM('Разделы 3, 4, 5'!Z26:Z26)=0),"","Неверно!")</f>
      </c>
      <c r="B225" s="171" t="s">
        <v>606</v>
      </c>
      <c r="C225" s="77" t="s">
        <v>607</v>
      </c>
      <c r="D225" s="77" t="s">
        <v>126</v>
      </c>
      <c r="E225" s="77" t="str">
        <f>CONCATENATE(SUM('Разделы 3, 4, 5'!Z26:Z26),"=",0)</f>
        <v>0=0</v>
      </c>
    </row>
    <row r="226" spans="1:5" s="155" customFormat="1" ht="38.25">
      <c r="A226" s="81">
        <f>IF((SUM('Разделы 3, 4, 5'!Z27:Z27)=0),"","Неверно!")</f>
      </c>
      <c r="B226" s="171" t="s">
        <v>606</v>
      </c>
      <c r="C226" s="77" t="s">
        <v>607</v>
      </c>
      <c r="D226" s="77" t="s">
        <v>126</v>
      </c>
      <c r="E226" s="77" t="str">
        <f>CONCATENATE(SUM('Разделы 3, 4, 5'!Z27:Z27),"=",0)</f>
        <v>0=0</v>
      </c>
    </row>
    <row r="227" spans="1:5" s="155" customFormat="1" ht="38.25">
      <c r="A227" s="81">
        <f>IF((SUM('Разделы 3, 4, 5'!Z28:Z28)=0),"","Неверно!")</f>
      </c>
      <c r="B227" s="171" t="s">
        <v>606</v>
      </c>
      <c r="C227" s="77" t="s">
        <v>607</v>
      </c>
      <c r="D227" s="77" t="s">
        <v>126</v>
      </c>
      <c r="E227" s="77" t="str">
        <f>CONCATENATE(SUM('Разделы 3, 4, 5'!Z28:Z28),"=",0)</f>
        <v>0=0</v>
      </c>
    </row>
    <row r="228" spans="1:5" s="155" customFormat="1" ht="38.25">
      <c r="A228" s="81">
        <f>IF((SUM('Разделы 3, 4, 5'!Z29:Z29)=0),"","Неверно!")</f>
      </c>
      <c r="B228" s="171" t="s">
        <v>606</v>
      </c>
      <c r="C228" s="77" t="s">
        <v>607</v>
      </c>
      <c r="D228" s="77" t="s">
        <v>126</v>
      </c>
      <c r="E228" s="77" t="str">
        <f>CONCATENATE(SUM('Разделы 3, 4, 5'!Z29:Z29),"=",0)</f>
        <v>0=0</v>
      </c>
    </row>
    <row r="229" spans="1:5" s="155" customFormat="1" ht="38.25">
      <c r="A229" s="81">
        <f>IF((SUM('Разделы 3, 4, 5'!Z30:Z30)=0),"","Неверно!")</f>
      </c>
      <c r="B229" s="171" t="s">
        <v>606</v>
      </c>
      <c r="C229" s="77" t="s">
        <v>607</v>
      </c>
      <c r="D229" s="77" t="s">
        <v>126</v>
      </c>
      <c r="E229" s="77" t="str">
        <f>CONCATENATE(SUM('Разделы 3, 4, 5'!Z30:Z30),"=",0)</f>
        <v>0=0</v>
      </c>
    </row>
    <row r="230" spans="1:5" s="155" customFormat="1" ht="38.25">
      <c r="A230" s="81">
        <f>IF((SUM('Разделы 3, 4, 5'!Z31:Z31)=0),"","Неверно!")</f>
      </c>
      <c r="B230" s="171" t="s">
        <v>606</v>
      </c>
      <c r="C230" s="77" t="s">
        <v>607</v>
      </c>
      <c r="D230" s="77" t="s">
        <v>126</v>
      </c>
      <c r="E230" s="77" t="str">
        <f>CONCATENATE(SUM('Разделы 3, 4, 5'!Z31:Z31),"=",0)</f>
        <v>0=0</v>
      </c>
    </row>
    <row r="231" spans="1:5" s="155" customFormat="1" ht="38.25">
      <c r="A231" s="81">
        <f>IF((SUM('Разделы 3, 4, 5'!Z32:Z32)=0),"","Неверно!")</f>
      </c>
      <c r="B231" s="171" t="s">
        <v>606</v>
      </c>
      <c r="C231" s="77" t="s">
        <v>607</v>
      </c>
      <c r="D231" s="77" t="s">
        <v>126</v>
      </c>
      <c r="E231" s="77" t="str">
        <f>CONCATENATE(SUM('Разделы 3, 4, 5'!Z32:Z32),"=",0)</f>
        <v>0=0</v>
      </c>
    </row>
    <row r="232" spans="1:5" s="155" customFormat="1" ht="38.25">
      <c r="A232" s="81">
        <f>IF((SUM('Разделы 3, 4, 5'!Z33:Z33)=0),"","Неверно!")</f>
      </c>
      <c r="B232" s="171" t="s">
        <v>606</v>
      </c>
      <c r="C232" s="77" t="s">
        <v>607</v>
      </c>
      <c r="D232" s="77" t="s">
        <v>126</v>
      </c>
      <c r="E232" s="77" t="str">
        <f>CONCATENATE(SUM('Разделы 3, 4, 5'!Z33:Z33),"=",0)</f>
        <v>0=0</v>
      </c>
    </row>
    <row r="233" spans="1:5" s="155" customFormat="1" ht="38.25">
      <c r="A233" s="81">
        <f>IF((SUM('Разделы 3, 4, 5'!Z34:Z34)=0),"","Неверно!")</f>
      </c>
      <c r="B233" s="171" t="s">
        <v>606</v>
      </c>
      <c r="C233" s="77" t="s">
        <v>607</v>
      </c>
      <c r="D233" s="77" t="s">
        <v>126</v>
      </c>
      <c r="E233" s="77" t="str">
        <f>CONCATENATE(SUM('Разделы 3, 4, 5'!Z34:Z34),"=",0)</f>
        <v>0=0</v>
      </c>
    </row>
    <row r="234" spans="1:5" s="155" customFormat="1" ht="38.25">
      <c r="A234" s="81">
        <f>IF((SUM('Разделы 1, 2'!P21:P21)&gt;=SUM('Разделы 1, 2'!O21:O21)),"","Неверно!")</f>
      </c>
      <c r="B234" s="171" t="s">
        <v>608</v>
      </c>
      <c r="C234" s="77" t="s">
        <v>609</v>
      </c>
      <c r="D234" s="77" t="s">
        <v>96</v>
      </c>
      <c r="E234" s="77" t="str">
        <f>CONCATENATE(SUM('Разделы 1, 2'!P21:P21),"&gt;=",SUM('Разделы 1, 2'!O21:O21))</f>
        <v>1&gt;=1</v>
      </c>
    </row>
    <row r="235" spans="1:5" s="155" customFormat="1" ht="38.25">
      <c r="A235" s="81">
        <f>IF((SUM('Разделы 1, 2'!P22:P22)&gt;=SUM('Разделы 1, 2'!O22:O22)),"","Неверно!")</f>
      </c>
      <c r="B235" s="171" t="s">
        <v>608</v>
      </c>
      <c r="C235" s="77" t="s">
        <v>609</v>
      </c>
      <c r="D235" s="77" t="s">
        <v>96</v>
      </c>
      <c r="E235" s="77" t="str">
        <f>CONCATENATE(SUM('Разделы 1, 2'!P22:P22),"&gt;=",SUM('Разделы 1, 2'!O22:O22))</f>
        <v>0&gt;=0</v>
      </c>
    </row>
    <row r="236" spans="1:5" s="155" customFormat="1" ht="38.25">
      <c r="A236" s="81">
        <f>IF((SUM('Разделы 1, 2'!P23:P23)&gt;=SUM('Разделы 1, 2'!O23:O23)),"","Неверно!")</f>
      </c>
      <c r="B236" s="171" t="s">
        <v>608</v>
      </c>
      <c r="C236" s="77" t="s">
        <v>609</v>
      </c>
      <c r="D236" s="77" t="s">
        <v>96</v>
      </c>
      <c r="E236" s="77" t="str">
        <f>CONCATENATE(SUM('Разделы 1, 2'!P23:P23),"&gt;=",SUM('Разделы 1, 2'!O23:O23))</f>
        <v>0&gt;=0</v>
      </c>
    </row>
    <row r="237" spans="1:5" s="155" customFormat="1" ht="38.25">
      <c r="A237" s="81">
        <f>IF((SUM('Разделы 1, 2'!P24:P24)&gt;=SUM('Разделы 1, 2'!O24:O24)),"","Неверно!")</f>
      </c>
      <c r="B237" s="171" t="s">
        <v>608</v>
      </c>
      <c r="C237" s="77" t="s">
        <v>609</v>
      </c>
      <c r="D237" s="77" t="s">
        <v>96</v>
      </c>
      <c r="E237" s="77" t="str">
        <f>CONCATENATE(SUM('Разделы 1, 2'!P24:P24),"&gt;=",SUM('Разделы 1, 2'!O24:O24))</f>
        <v>0&gt;=0</v>
      </c>
    </row>
    <row r="238" spans="1:5" s="155" customFormat="1" ht="38.25">
      <c r="A238" s="81">
        <f>IF((SUM('Разделы 1, 2'!P25:P25)&gt;=SUM('Разделы 1, 2'!O25:O25)),"","Неверно!")</f>
      </c>
      <c r="B238" s="171" t="s">
        <v>608</v>
      </c>
      <c r="C238" s="77" t="s">
        <v>609</v>
      </c>
      <c r="D238" s="77" t="s">
        <v>96</v>
      </c>
      <c r="E238" s="77" t="str">
        <f>CONCATENATE(SUM('Разделы 1, 2'!P25:P25),"&gt;=",SUM('Разделы 1, 2'!O25:O25))</f>
        <v>0&gt;=0</v>
      </c>
    </row>
    <row r="239" spans="1:5" s="155" customFormat="1" ht="38.25">
      <c r="A239" s="81">
        <f>IF((SUM('Разделы 1, 2'!P26:P26)&gt;=SUM('Разделы 1, 2'!O26:O26)),"","Неверно!")</f>
      </c>
      <c r="B239" s="171" t="s">
        <v>608</v>
      </c>
      <c r="C239" s="77" t="s">
        <v>609</v>
      </c>
      <c r="D239" s="77" t="s">
        <v>96</v>
      </c>
      <c r="E239" s="77" t="str">
        <f>CONCATENATE(SUM('Разделы 1, 2'!P26:P26),"&gt;=",SUM('Разделы 1, 2'!O26:O26))</f>
        <v>0&gt;=0</v>
      </c>
    </row>
    <row r="240" spans="1:5" s="155" customFormat="1" ht="38.25">
      <c r="A240" s="81">
        <f>IF((SUM('Разделы 1, 2'!P27:P27)&gt;=SUM('Разделы 1, 2'!O27:O27)),"","Неверно!")</f>
      </c>
      <c r="B240" s="171" t="s">
        <v>608</v>
      </c>
      <c r="C240" s="77" t="s">
        <v>609</v>
      </c>
      <c r="D240" s="77" t="s">
        <v>96</v>
      </c>
      <c r="E240" s="77" t="str">
        <f>CONCATENATE(SUM('Разделы 1, 2'!P27:P27),"&gt;=",SUM('Разделы 1, 2'!O27:O27))</f>
        <v>1&gt;=1</v>
      </c>
    </row>
    <row r="241" spans="1:5" s="155" customFormat="1" ht="38.25">
      <c r="A241" s="81">
        <f>IF((SUM('Разделы 1, 2'!P28:P28)&gt;=SUM('Разделы 1, 2'!O28:O28)),"","Неверно!")</f>
      </c>
      <c r="B241" s="171" t="s">
        <v>608</v>
      </c>
      <c r="C241" s="77" t="s">
        <v>609</v>
      </c>
      <c r="D241" s="77" t="s">
        <v>96</v>
      </c>
      <c r="E241" s="77" t="str">
        <f>CONCATENATE(SUM('Разделы 1, 2'!P28:P28),"&gt;=",SUM('Разделы 1, 2'!O28:O28))</f>
        <v>1&gt;=1</v>
      </c>
    </row>
    <row r="242" spans="1:5" s="155" customFormat="1" ht="38.25">
      <c r="A242" s="81">
        <f>IF((SUM('Разделы 1, 2'!P29:P29)&gt;=SUM('Разделы 1, 2'!O29:O29)),"","Неверно!")</f>
      </c>
      <c r="B242" s="171" t="s">
        <v>608</v>
      </c>
      <c r="C242" s="77" t="s">
        <v>609</v>
      </c>
      <c r="D242" s="77" t="s">
        <v>96</v>
      </c>
      <c r="E242" s="77" t="str">
        <f>CONCATENATE(SUM('Разделы 1, 2'!P29:P29),"&gt;=",SUM('Разделы 1, 2'!O29:O29))</f>
        <v>0&gt;=0</v>
      </c>
    </row>
    <row r="243" spans="1:5" s="155" customFormat="1" ht="38.25">
      <c r="A243" s="81">
        <f>IF((SUM('Разделы 1, 2'!P30:P30)&gt;=SUM('Разделы 1, 2'!O30:O30)),"","Неверно!")</f>
      </c>
      <c r="B243" s="171" t="s">
        <v>608</v>
      </c>
      <c r="C243" s="77" t="s">
        <v>609</v>
      </c>
      <c r="D243" s="77" t="s">
        <v>96</v>
      </c>
      <c r="E243" s="77" t="str">
        <f>CONCATENATE(SUM('Разделы 1, 2'!P30:P30),"&gt;=",SUM('Разделы 1, 2'!O30:O30))</f>
        <v>0&gt;=0</v>
      </c>
    </row>
    <row r="244" spans="1:5" s="155" customFormat="1" ht="38.25">
      <c r="A244" s="81">
        <f>IF((SUM('Разделы 1, 2'!P31:P31)&gt;=SUM('Разделы 1, 2'!O31:O31)),"","Неверно!")</f>
      </c>
      <c r="B244" s="171" t="s">
        <v>608</v>
      </c>
      <c r="C244" s="77" t="s">
        <v>609</v>
      </c>
      <c r="D244" s="77" t="s">
        <v>96</v>
      </c>
      <c r="E244" s="77" t="str">
        <f>CONCATENATE(SUM('Разделы 1, 2'!P31:P31),"&gt;=",SUM('Разделы 1, 2'!O31:O31))</f>
        <v>0&gt;=0</v>
      </c>
    </row>
    <row r="245" spans="1:5" s="155" customFormat="1" ht="38.25">
      <c r="A245" s="81">
        <f>IF((SUM('Разделы 1, 2'!D22:D22)=SUM('Разделы 1, 2'!D23:D26)),"","Неверно!")</f>
      </c>
      <c r="B245" s="171" t="s">
        <v>610</v>
      </c>
      <c r="C245" s="77" t="s">
        <v>611</v>
      </c>
      <c r="D245" s="77" t="s">
        <v>132</v>
      </c>
      <c r="E245" s="77" t="str">
        <f>CONCATENATE(SUM('Разделы 1, 2'!D22:D22),"=",SUM('Разделы 1, 2'!D23:D26))</f>
        <v>1=1</v>
      </c>
    </row>
    <row r="246" spans="1:5" s="155" customFormat="1" ht="38.25">
      <c r="A246" s="81">
        <f>IF((SUM('Разделы 1, 2'!E22:E22)=SUM('Разделы 1, 2'!E23:E26)),"","Неверно!")</f>
      </c>
      <c r="B246" s="171" t="s">
        <v>610</v>
      </c>
      <c r="C246" s="77" t="s">
        <v>611</v>
      </c>
      <c r="D246" s="77" t="s">
        <v>132</v>
      </c>
      <c r="E246" s="77" t="str">
        <f>CONCATENATE(SUM('Разделы 1, 2'!E22:E22),"=",SUM('Разделы 1, 2'!E23:E26))</f>
        <v>9=9</v>
      </c>
    </row>
    <row r="247" spans="1:5" s="155" customFormat="1" ht="38.25">
      <c r="A247" s="81">
        <f>IF((SUM('Разделы 1, 2'!F22:F22)=SUM('Разделы 1, 2'!F23:F26)),"","Неверно!")</f>
      </c>
      <c r="B247" s="171" t="s">
        <v>610</v>
      </c>
      <c r="C247" s="77" t="s">
        <v>611</v>
      </c>
      <c r="D247" s="77" t="s">
        <v>132</v>
      </c>
      <c r="E247" s="77" t="str">
        <f>CONCATENATE(SUM('Разделы 1, 2'!F22:F22),"=",SUM('Разделы 1, 2'!F23:F26))</f>
        <v>0=0</v>
      </c>
    </row>
    <row r="248" spans="1:5" s="155" customFormat="1" ht="38.25">
      <c r="A248" s="81">
        <f>IF((SUM('Разделы 1, 2'!G22:G22)=SUM('Разделы 1, 2'!G23:G26)),"","Неверно!")</f>
      </c>
      <c r="B248" s="171" t="s">
        <v>610</v>
      </c>
      <c r="C248" s="77" t="s">
        <v>611</v>
      </c>
      <c r="D248" s="77" t="s">
        <v>132</v>
      </c>
      <c r="E248" s="77" t="str">
        <f>CONCATENATE(SUM('Разделы 1, 2'!G22:G22),"=",SUM('Разделы 1, 2'!G23:G26))</f>
        <v>0=0</v>
      </c>
    </row>
    <row r="249" spans="1:5" s="155" customFormat="1" ht="38.25">
      <c r="A249" s="81">
        <f>IF((SUM('Разделы 1, 2'!H22:H22)=SUM('Разделы 1, 2'!H23:H26)),"","Неверно!")</f>
      </c>
      <c r="B249" s="171" t="s">
        <v>610</v>
      </c>
      <c r="C249" s="77" t="s">
        <v>611</v>
      </c>
      <c r="D249" s="77" t="s">
        <v>132</v>
      </c>
      <c r="E249" s="77" t="str">
        <f>CONCATENATE(SUM('Разделы 1, 2'!H22:H22),"=",SUM('Разделы 1, 2'!H23:H26))</f>
        <v>10=10</v>
      </c>
    </row>
    <row r="250" spans="1:5" s="155" customFormat="1" ht="38.25">
      <c r="A250" s="81">
        <f>IF((SUM('Разделы 1, 2'!I22:I22)=SUM('Разделы 1, 2'!I23:I26)),"","Неверно!")</f>
      </c>
      <c r="B250" s="171" t="s">
        <v>610</v>
      </c>
      <c r="C250" s="77" t="s">
        <v>611</v>
      </c>
      <c r="D250" s="77" t="s">
        <v>132</v>
      </c>
      <c r="E250" s="77" t="str">
        <f>CONCATENATE(SUM('Разделы 1, 2'!I22:I22),"=",SUM('Разделы 1, 2'!I23:I26))</f>
        <v>0=0</v>
      </c>
    </row>
    <row r="251" spans="1:5" s="155" customFormat="1" ht="38.25">
      <c r="A251" s="81">
        <f>IF((SUM('Разделы 1, 2'!J22:J22)=SUM('Разделы 1, 2'!J23:J26)),"","Неверно!")</f>
      </c>
      <c r="B251" s="171" t="s">
        <v>610</v>
      </c>
      <c r="C251" s="77" t="s">
        <v>611</v>
      </c>
      <c r="D251" s="77" t="s">
        <v>132</v>
      </c>
      <c r="E251" s="77" t="str">
        <f>CONCATENATE(SUM('Разделы 1, 2'!J22:J22),"=",SUM('Разделы 1, 2'!J23:J26))</f>
        <v>10=10</v>
      </c>
    </row>
    <row r="252" spans="1:5" s="155" customFormat="1" ht="38.25">
      <c r="A252" s="81">
        <f>IF((SUM('Разделы 1, 2'!K22:K22)=SUM('Разделы 1, 2'!K23:K26)),"","Неверно!")</f>
      </c>
      <c r="B252" s="171" t="s">
        <v>610</v>
      </c>
      <c r="C252" s="77" t="s">
        <v>611</v>
      </c>
      <c r="D252" s="77" t="s">
        <v>132</v>
      </c>
      <c r="E252" s="77" t="str">
        <f>CONCATENATE(SUM('Разделы 1, 2'!K22:K22),"=",SUM('Разделы 1, 2'!K23:K26))</f>
        <v>0=0</v>
      </c>
    </row>
    <row r="253" spans="1:5" s="155" customFormat="1" ht="38.25">
      <c r="A253" s="81">
        <f>IF((SUM('Разделы 1, 2'!L22:L22)=SUM('Разделы 1, 2'!L23:L26)),"","Неверно!")</f>
      </c>
      <c r="B253" s="171" t="s">
        <v>610</v>
      </c>
      <c r="C253" s="77" t="s">
        <v>611</v>
      </c>
      <c r="D253" s="77" t="s">
        <v>132</v>
      </c>
      <c r="E253" s="77" t="str">
        <f>CONCATENATE(SUM('Разделы 1, 2'!L22:L22),"=",SUM('Разделы 1, 2'!L23:L26))</f>
        <v>0=0</v>
      </c>
    </row>
    <row r="254" spans="1:5" s="155" customFormat="1" ht="38.25">
      <c r="A254" s="81">
        <f>IF((SUM('Разделы 1, 2'!M22:M22)=SUM('Разделы 1, 2'!M23:M26)),"","Неверно!")</f>
      </c>
      <c r="B254" s="171" t="s">
        <v>610</v>
      </c>
      <c r="C254" s="77" t="s">
        <v>611</v>
      </c>
      <c r="D254" s="77" t="s">
        <v>132</v>
      </c>
      <c r="E254" s="77" t="str">
        <f>CONCATENATE(SUM('Разделы 1, 2'!M22:M22),"=",SUM('Разделы 1, 2'!M23:M26))</f>
        <v>0=0</v>
      </c>
    </row>
    <row r="255" spans="1:5" s="155" customFormat="1" ht="38.25">
      <c r="A255" s="81">
        <f>IF((SUM('Разделы 1, 2'!N22:N22)=SUM('Разделы 1, 2'!N23:N26)),"","Неверно!")</f>
      </c>
      <c r="B255" s="171" t="s">
        <v>610</v>
      </c>
      <c r="C255" s="77" t="s">
        <v>611</v>
      </c>
      <c r="D255" s="77" t="s">
        <v>132</v>
      </c>
      <c r="E255" s="77" t="str">
        <f>CONCATENATE(SUM('Разделы 1, 2'!N22:N22),"=",SUM('Разделы 1, 2'!N23:N26))</f>
        <v>0=0</v>
      </c>
    </row>
    <row r="256" spans="1:5" s="155" customFormat="1" ht="38.25">
      <c r="A256" s="81">
        <f>IF((SUM('Разделы 1, 2'!O22:O22)=SUM('Разделы 1, 2'!O23:O26)),"","Неверно!")</f>
      </c>
      <c r="B256" s="171" t="s">
        <v>610</v>
      </c>
      <c r="C256" s="77" t="s">
        <v>611</v>
      </c>
      <c r="D256" s="77" t="s">
        <v>132</v>
      </c>
      <c r="E256" s="77" t="str">
        <f>CONCATENATE(SUM('Разделы 1, 2'!O22:O22),"=",SUM('Разделы 1, 2'!O23:O26))</f>
        <v>0=0</v>
      </c>
    </row>
    <row r="257" spans="1:5" s="155" customFormat="1" ht="38.25">
      <c r="A257" s="81">
        <f>IF((SUM('Разделы 1, 2'!P22:P22)=SUM('Разделы 1, 2'!P23:P26)),"","Неверно!")</f>
      </c>
      <c r="B257" s="171" t="s">
        <v>610</v>
      </c>
      <c r="C257" s="77" t="s">
        <v>611</v>
      </c>
      <c r="D257" s="77" t="s">
        <v>132</v>
      </c>
      <c r="E257" s="77" t="str">
        <f>CONCATENATE(SUM('Разделы 1, 2'!P22:P22),"=",SUM('Разделы 1, 2'!P23:P26))</f>
        <v>0=0</v>
      </c>
    </row>
    <row r="258" spans="1:5" s="155" customFormat="1" ht="38.25">
      <c r="A258" s="81">
        <f>IF((SUM('Разделы 3, 4, 5'!E25:E25)=SUM('Разделы 1, 2'!J21:J21)),"","Неверно!")</f>
      </c>
      <c r="B258" s="171" t="s">
        <v>612</v>
      </c>
      <c r="C258" s="77" t="s">
        <v>613</v>
      </c>
      <c r="D258" s="77" t="s">
        <v>127</v>
      </c>
      <c r="E258" s="77" t="str">
        <f>CONCATENATE(SUM('Разделы 3, 4, 5'!E25:E25),"=",SUM('Разделы 1, 2'!J21:J21))</f>
        <v>11=11</v>
      </c>
    </row>
    <row r="259" spans="1:5" s="155" customFormat="1" ht="38.25">
      <c r="A259" s="81">
        <f>IF((SUM('Разделы 3, 4, 5'!AA9:AA9)=0),"","Неверно!")</f>
      </c>
      <c r="B259" s="171" t="s">
        <v>614</v>
      </c>
      <c r="C259" s="77" t="s">
        <v>615</v>
      </c>
      <c r="D259" s="77" t="s">
        <v>229</v>
      </c>
      <c r="E259" s="77" t="str">
        <f>CONCATENATE(SUM('Разделы 3, 4, 5'!AA9:AA9),"=",0)</f>
        <v>0=0</v>
      </c>
    </row>
    <row r="260" spans="1:5" s="155" customFormat="1" ht="38.25">
      <c r="A260" s="81">
        <f>IF((SUM('Разделы 3, 4, 5'!AB9:AB9)=0),"","Неверно!")</f>
      </c>
      <c r="B260" s="171" t="s">
        <v>614</v>
      </c>
      <c r="C260" s="77" t="s">
        <v>615</v>
      </c>
      <c r="D260" s="77" t="s">
        <v>229</v>
      </c>
      <c r="E260" s="77" t="str">
        <f>CONCATENATE(SUM('Разделы 3, 4, 5'!AB9:AB9),"=",0)</f>
        <v>0=0</v>
      </c>
    </row>
    <row r="261" spans="1:5" s="155" customFormat="1" ht="38.25">
      <c r="A261" s="81">
        <f>IF((SUM('Разделы 3, 4, 5'!AC9:AC9)=0),"","Неверно!")</f>
      </c>
      <c r="B261" s="171" t="s">
        <v>614</v>
      </c>
      <c r="C261" s="77" t="s">
        <v>615</v>
      </c>
      <c r="D261" s="77" t="s">
        <v>229</v>
      </c>
      <c r="E261" s="77" t="str">
        <f>CONCATENATE(SUM('Разделы 3, 4, 5'!AC9:AC9),"=",0)</f>
        <v>0=0</v>
      </c>
    </row>
    <row r="262" spans="1:5" s="155" customFormat="1" ht="38.25">
      <c r="A262" s="81">
        <f>IF((SUM('Разделы 3, 4, 5'!AD9:AD9)=0),"","Неверно!")</f>
      </c>
      <c r="B262" s="171" t="s">
        <v>614</v>
      </c>
      <c r="C262" s="77" t="s">
        <v>615</v>
      </c>
      <c r="D262" s="77" t="s">
        <v>229</v>
      </c>
      <c r="E262" s="77" t="str">
        <f>CONCATENATE(SUM('Разделы 3, 4, 5'!AD9:AD9),"=",0)</f>
        <v>0=0</v>
      </c>
    </row>
    <row r="263" spans="1:5" s="155" customFormat="1" ht="38.25">
      <c r="A263" s="81">
        <f>IF((SUM('Разделы 3, 4, 5'!V9:V9)=0),"","Неверно!")</f>
      </c>
      <c r="B263" s="171" t="s">
        <v>614</v>
      </c>
      <c r="C263" s="77" t="s">
        <v>615</v>
      </c>
      <c r="D263" s="77" t="s">
        <v>229</v>
      </c>
      <c r="E263" s="77" t="str">
        <f>CONCATENATE(SUM('Разделы 3, 4, 5'!V9:V9),"=",0)</f>
        <v>0=0</v>
      </c>
    </row>
    <row r="264" spans="1:5" s="155" customFormat="1" ht="38.25">
      <c r="A264" s="81">
        <f>IF((SUM('Разделы 3, 4, 5'!W9:W9)=0),"","Неверно!")</f>
      </c>
      <c r="B264" s="171" t="s">
        <v>614</v>
      </c>
      <c r="C264" s="77" t="s">
        <v>615</v>
      </c>
      <c r="D264" s="77" t="s">
        <v>229</v>
      </c>
      <c r="E264" s="77" t="str">
        <f>CONCATENATE(SUM('Разделы 3, 4, 5'!W9:W9),"=",0)</f>
        <v>0=0</v>
      </c>
    </row>
    <row r="265" spans="1:5" s="155" customFormat="1" ht="38.25">
      <c r="A265" s="81">
        <f>IF((SUM('Разделы 3, 4, 5'!X9:X9)=0),"","Неверно!")</f>
      </c>
      <c r="B265" s="171" t="s">
        <v>614</v>
      </c>
      <c r="C265" s="77" t="s">
        <v>615</v>
      </c>
      <c r="D265" s="77" t="s">
        <v>229</v>
      </c>
      <c r="E265" s="77" t="str">
        <f>CONCATENATE(SUM('Разделы 3, 4, 5'!X9:X9),"=",0)</f>
        <v>0=0</v>
      </c>
    </row>
    <row r="266" spans="1:5" s="155" customFormat="1" ht="38.25">
      <c r="A266" s="81">
        <f>IF((SUM('Разделы 3, 4, 5'!Y9:Y9)=0),"","Неверно!")</f>
      </c>
      <c r="B266" s="171" t="s">
        <v>614</v>
      </c>
      <c r="C266" s="77" t="s">
        <v>615</v>
      </c>
      <c r="D266" s="77" t="s">
        <v>229</v>
      </c>
      <c r="E266" s="77" t="str">
        <f>CONCATENATE(SUM('Разделы 3, 4, 5'!Y9:Y9),"=",0)</f>
        <v>0=0</v>
      </c>
    </row>
    <row r="267" spans="1:5" s="155" customFormat="1" ht="38.25">
      <c r="A267" s="81">
        <f>IF((SUM('Разделы 3, 4, 5'!Z9:Z9)=0),"","Неверно!")</f>
      </c>
      <c r="B267" s="171" t="s">
        <v>614</v>
      </c>
      <c r="C267" s="77" t="s">
        <v>615</v>
      </c>
      <c r="D267" s="77" t="s">
        <v>229</v>
      </c>
      <c r="E267" s="77" t="str">
        <f>CONCATENATE(SUM('Разделы 3, 4, 5'!Z9:Z9),"=",0)</f>
        <v>0=0</v>
      </c>
    </row>
    <row r="268" spans="1:5" s="155" customFormat="1" ht="38.25">
      <c r="A268" s="81">
        <f>IF((SUM('Разделы 1, 2'!P10:P10)&lt;=SUM('Разделы 1, 2'!E10:E10)),"","Неверно!")</f>
      </c>
      <c r="B268" s="171" t="s">
        <v>616</v>
      </c>
      <c r="C268" s="77" t="s">
        <v>617</v>
      </c>
      <c r="D268" s="77" t="s">
        <v>130</v>
      </c>
      <c r="E268" s="77" t="str">
        <f>CONCATENATE(SUM('Разделы 1, 2'!P10:P10),"&lt;=",SUM('Разделы 1, 2'!E10:E10))</f>
        <v>0&lt;=661</v>
      </c>
    </row>
    <row r="269" spans="1:5" s="155" customFormat="1" ht="38.25">
      <c r="A269" s="81">
        <f>IF((SUM('Разделы 1, 2'!P11:P11)&lt;=SUM('Разделы 1, 2'!E11:E11)),"","Неверно!")</f>
      </c>
      <c r="B269" s="171" t="s">
        <v>616</v>
      </c>
      <c r="C269" s="77" t="s">
        <v>617</v>
      </c>
      <c r="D269" s="77" t="s">
        <v>130</v>
      </c>
      <c r="E269" s="77" t="str">
        <f>CONCATENATE(SUM('Разделы 1, 2'!P11:P11),"&lt;=",SUM('Разделы 1, 2'!E11:E11))</f>
        <v>0&lt;=570</v>
      </c>
    </row>
    <row r="270" spans="1:5" s="155" customFormat="1" ht="38.25">
      <c r="A270" s="81">
        <f>IF((SUM('Разделы 1, 2'!P12:P12)&lt;=SUM('Разделы 1, 2'!E12:E12)),"","Неверно!")</f>
      </c>
      <c r="B270" s="171" t="s">
        <v>616</v>
      </c>
      <c r="C270" s="77" t="s">
        <v>617</v>
      </c>
      <c r="D270" s="77" t="s">
        <v>130</v>
      </c>
      <c r="E270" s="77" t="str">
        <f>CONCATENATE(SUM('Разделы 1, 2'!P12:P12),"&lt;=",SUM('Разделы 1, 2'!E12:E12))</f>
        <v>0&lt;=91</v>
      </c>
    </row>
    <row r="271" spans="1:5" s="155" customFormat="1" ht="114.75">
      <c r="A271" s="81">
        <f>IF((SUM('Разделы 3, 4, 5'!AJ12:AJ12)+SUM('Разделы 3, 4, 5'!R13:U13)+SUM('Разделы 3, 4, 5'!AB14:AD14)=SUM('Разделы 1, 2'!F27:F27)+SUM('Разделы 1, 2'!H27:H27)),"","Неверно!")</f>
      </c>
      <c r="B271" s="171" t="s">
        <v>618</v>
      </c>
      <c r="C271" s="77" t="s">
        <v>619</v>
      </c>
      <c r="D271" s="77" t="s">
        <v>230</v>
      </c>
      <c r="E271" s="77" t="str">
        <f>CONCATENATE(SUM('Разделы 3, 4, 5'!AJ12:AJ12),"+",SUM('Разделы 3, 4, 5'!R13:U13),"+",SUM('Разделы 3, 4, 5'!AB14:AD14),"=",SUM('Разделы 1, 2'!F27:F27),"+",SUM('Разделы 1, 2'!H27:H27))</f>
        <v>0+1+0=0+1</v>
      </c>
    </row>
    <row r="272" spans="1:5" s="155" customFormat="1" ht="38.25">
      <c r="A272" s="81">
        <f>IF((SUM('Разделы 3, 4, 5'!AA26:AA26)=SUM('Разделы 3, 4, 5'!AA27:AA30)),"","Неверно!")</f>
      </c>
      <c r="B272" s="171" t="s">
        <v>620</v>
      </c>
      <c r="C272" s="77" t="s">
        <v>621</v>
      </c>
      <c r="D272" s="77" t="s">
        <v>125</v>
      </c>
      <c r="E272" s="77" t="str">
        <f>CONCATENATE(SUM('Разделы 3, 4, 5'!AA26:AA26),"=",SUM('Разделы 3, 4, 5'!AA27:AA30))</f>
        <v>0=0</v>
      </c>
    </row>
    <row r="273" spans="1:5" s="155" customFormat="1" ht="38.25">
      <c r="A273" s="81">
        <f>IF((SUM('Разделы 3, 4, 5'!AB26:AB26)=SUM('Разделы 3, 4, 5'!AB27:AB30)),"","Неверно!")</f>
      </c>
      <c r="B273" s="171" t="s">
        <v>620</v>
      </c>
      <c r="C273" s="77" t="s">
        <v>621</v>
      </c>
      <c r="D273" s="77" t="s">
        <v>125</v>
      </c>
      <c r="E273" s="77" t="str">
        <f>CONCATENATE(SUM('Разделы 3, 4, 5'!AB26:AB26),"=",SUM('Разделы 3, 4, 5'!AB27:AB30))</f>
        <v>0=0</v>
      </c>
    </row>
    <row r="274" spans="1:5" s="155" customFormat="1" ht="38.25">
      <c r="A274" s="81">
        <f>IF((SUM('Разделы 3, 4, 5'!AC26:AC26)=SUM('Разделы 3, 4, 5'!AC27:AC30)),"","Неверно!")</f>
      </c>
      <c r="B274" s="171" t="s">
        <v>620</v>
      </c>
      <c r="C274" s="77" t="s">
        <v>621</v>
      </c>
      <c r="D274" s="77" t="s">
        <v>125</v>
      </c>
      <c r="E274" s="77" t="str">
        <f>CONCATENATE(SUM('Разделы 3, 4, 5'!AC26:AC26),"=",SUM('Разделы 3, 4, 5'!AC27:AC30))</f>
        <v>0=0</v>
      </c>
    </row>
    <row r="275" spans="1:5" s="155" customFormat="1" ht="38.25">
      <c r="A275" s="81">
        <f>IF((SUM('Разделы 3, 4, 5'!AD26:AD26)=SUM('Разделы 3, 4, 5'!AD27:AD30)),"","Неверно!")</f>
      </c>
      <c r="B275" s="171" t="s">
        <v>620</v>
      </c>
      <c r="C275" s="77" t="s">
        <v>621</v>
      </c>
      <c r="D275" s="77" t="s">
        <v>125</v>
      </c>
      <c r="E275" s="77" t="str">
        <f>CONCATENATE(SUM('Разделы 3, 4, 5'!AD26:AD26),"=",SUM('Разделы 3, 4, 5'!AD27:AD30))</f>
        <v>1=1</v>
      </c>
    </row>
    <row r="276" spans="1:5" s="155" customFormat="1" ht="38.25">
      <c r="A276" s="81">
        <f>IF((SUM('Разделы 3, 4, 5'!AE26:AE26)=SUM('Разделы 3, 4, 5'!AE27:AE30)),"","Неверно!")</f>
      </c>
      <c r="B276" s="171" t="s">
        <v>620</v>
      </c>
      <c r="C276" s="77" t="s">
        <v>621</v>
      </c>
      <c r="D276" s="77" t="s">
        <v>125</v>
      </c>
      <c r="E276" s="77" t="str">
        <f>CONCATENATE(SUM('Разделы 3, 4, 5'!AE26:AE26),"=",SUM('Разделы 3, 4, 5'!AE27:AE30))</f>
        <v>10=10</v>
      </c>
    </row>
    <row r="277" spans="1:5" s="155" customFormat="1" ht="38.25">
      <c r="A277" s="81">
        <f>IF((SUM('Разделы 3, 4, 5'!AF26:AF26)=SUM('Разделы 3, 4, 5'!AF27:AF30)),"","Неверно!")</f>
      </c>
      <c r="B277" s="171" t="s">
        <v>620</v>
      </c>
      <c r="C277" s="77" t="s">
        <v>621</v>
      </c>
      <c r="D277" s="77" t="s">
        <v>125</v>
      </c>
      <c r="E277" s="77" t="str">
        <f>CONCATENATE(SUM('Разделы 3, 4, 5'!AF26:AF26),"=",SUM('Разделы 3, 4, 5'!AF27:AF30))</f>
        <v>0=0</v>
      </c>
    </row>
    <row r="278" spans="1:5" s="155" customFormat="1" ht="38.25">
      <c r="A278" s="81">
        <f>IF((SUM('Разделы 3, 4, 5'!AG26:AG26)=SUM('Разделы 3, 4, 5'!AG27:AG30)),"","Неверно!")</f>
      </c>
      <c r="B278" s="171" t="s">
        <v>620</v>
      </c>
      <c r="C278" s="77" t="s">
        <v>621</v>
      </c>
      <c r="D278" s="77" t="s">
        <v>125</v>
      </c>
      <c r="E278" s="77" t="str">
        <f>CONCATENATE(SUM('Разделы 3, 4, 5'!AG26:AG26),"=",SUM('Разделы 3, 4, 5'!AG27:AG30))</f>
        <v>5=5</v>
      </c>
    </row>
    <row r="279" spans="1:5" s="155" customFormat="1" ht="38.25">
      <c r="A279" s="81">
        <f>IF((SUM('Разделы 3, 4, 5'!AH26:AH26)=SUM('Разделы 3, 4, 5'!AH27:AH30)),"","Неверно!")</f>
      </c>
      <c r="B279" s="171" t="s">
        <v>620</v>
      </c>
      <c r="C279" s="77" t="s">
        <v>621</v>
      </c>
      <c r="D279" s="77" t="s">
        <v>125</v>
      </c>
      <c r="E279" s="77" t="str">
        <f>CONCATENATE(SUM('Разделы 3, 4, 5'!AH26:AH26),"=",SUM('Разделы 3, 4, 5'!AH27:AH30))</f>
        <v>0=0</v>
      </c>
    </row>
    <row r="280" spans="1:5" s="155" customFormat="1" ht="38.25">
      <c r="A280" s="81">
        <f>IF((SUM('Разделы 3, 4, 5'!AI26:AI26)=SUM('Разделы 3, 4, 5'!AI27:AI30)),"","Неверно!")</f>
      </c>
      <c r="B280" s="171" t="s">
        <v>620</v>
      </c>
      <c r="C280" s="77" t="s">
        <v>621</v>
      </c>
      <c r="D280" s="77" t="s">
        <v>125</v>
      </c>
      <c r="E280" s="77" t="str">
        <f>CONCATENATE(SUM('Разделы 3, 4, 5'!AI26:AI26),"=",SUM('Разделы 3, 4, 5'!AI27:AI30))</f>
        <v>5=5</v>
      </c>
    </row>
    <row r="281" spans="1:5" s="155" customFormat="1" ht="38.25">
      <c r="A281" s="81">
        <f>IF((SUM('Разделы 3, 4, 5'!AJ26:AJ26)=SUM('Разделы 3, 4, 5'!AJ27:AJ30)),"","Неверно!")</f>
      </c>
      <c r="B281" s="171" t="s">
        <v>620</v>
      </c>
      <c r="C281" s="77" t="s">
        <v>621</v>
      </c>
      <c r="D281" s="77" t="s">
        <v>125</v>
      </c>
      <c r="E281" s="77" t="str">
        <f>CONCATENATE(SUM('Разделы 3, 4, 5'!AJ26:AJ26),"=",SUM('Разделы 3, 4, 5'!AJ27:AJ30))</f>
        <v>0=0</v>
      </c>
    </row>
    <row r="282" spans="1:5" s="155" customFormat="1" ht="38.25">
      <c r="A282" s="81">
        <f>IF((SUM('Разделы 3, 4, 5'!AK26:AK26)=SUM('Разделы 3, 4, 5'!AK27:AK30)),"","Неверно!")</f>
      </c>
      <c r="B282" s="171" t="s">
        <v>620</v>
      </c>
      <c r="C282" s="77" t="s">
        <v>621</v>
      </c>
      <c r="D282" s="77" t="s">
        <v>125</v>
      </c>
      <c r="E282" s="77" t="str">
        <f>CONCATENATE(SUM('Разделы 3, 4, 5'!AK26:AK26),"=",SUM('Разделы 3, 4, 5'!AK27:AK30))</f>
        <v>0=0</v>
      </c>
    </row>
    <row r="283" spans="1:5" s="155" customFormat="1" ht="38.25">
      <c r="A283" s="81">
        <f>IF((SUM('Разделы 3, 4, 5'!E26:E26)=SUM('Разделы 3, 4, 5'!E27:E30)),"","Неверно!")</f>
      </c>
      <c r="B283" s="171" t="s">
        <v>620</v>
      </c>
      <c r="C283" s="77" t="s">
        <v>621</v>
      </c>
      <c r="D283" s="77" t="s">
        <v>125</v>
      </c>
      <c r="E283" s="77" t="str">
        <f>CONCATENATE(SUM('Разделы 3, 4, 5'!E26:E26),"=",SUM('Разделы 3, 4, 5'!E27:E30))</f>
        <v>10=10</v>
      </c>
    </row>
    <row r="284" spans="1:5" s="155" customFormat="1" ht="38.25">
      <c r="A284" s="81">
        <f>IF((SUM('Разделы 3, 4, 5'!F26:F26)=SUM('Разделы 3, 4, 5'!F27:F30)),"","Неверно!")</f>
      </c>
      <c r="B284" s="171" t="s">
        <v>620</v>
      </c>
      <c r="C284" s="77" t="s">
        <v>621</v>
      </c>
      <c r="D284" s="77" t="s">
        <v>125</v>
      </c>
      <c r="E284" s="77" t="str">
        <f>CONCATENATE(SUM('Разделы 3, 4, 5'!F26:F26),"=",SUM('Разделы 3, 4, 5'!F27:F30))</f>
        <v>2=2</v>
      </c>
    </row>
    <row r="285" spans="1:5" s="155" customFormat="1" ht="38.25">
      <c r="A285" s="81">
        <f>IF((SUM('Разделы 3, 4, 5'!G26:G26)=SUM('Разделы 3, 4, 5'!G27:G30)),"","Неверно!")</f>
      </c>
      <c r="B285" s="171" t="s">
        <v>620</v>
      </c>
      <c r="C285" s="77" t="s">
        <v>621</v>
      </c>
      <c r="D285" s="77" t="s">
        <v>125</v>
      </c>
      <c r="E285" s="77" t="str">
        <f>CONCATENATE(SUM('Разделы 3, 4, 5'!G26:G26),"=",SUM('Разделы 3, 4, 5'!G27:G30))</f>
        <v>0=0</v>
      </c>
    </row>
    <row r="286" spans="1:5" s="155" customFormat="1" ht="38.25">
      <c r="A286" s="81">
        <f>IF((SUM('Разделы 3, 4, 5'!H26:H26)=SUM('Разделы 3, 4, 5'!H27:H30)),"","Неверно!")</f>
      </c>
      <c r="B286" s="171" t="s">
        <v>620</v>
      </c>
      <c r="C286" s="77" t="s">
        <v>621</v>
      </c>
      <c r="D286" s="77" t="s">
        <v>125</v>
      </c>
      <c r="E286" s="77" t="str">
        <f>CONCATENATE(SUM('Разделы 3, 4, 5'!H26:H26),"=",SUM('Разделы 3, 4, 5'!H27:H30))</f>
        <v>0=0</v>
      </c>
    </row>
    <row r="287" spans="1:5" s="155" customFormat="1" ht="38.25">
      <c r="A287" s="81">
        <f>IF((SUM('Разделы 3, 4, 5'!I26:I26)=SUM('Разделы 3, 4, 5'!I27:I30)),"","Неверно!")</f>
      </c>
      <c r="B287" s="171" t="s">
        <v>620</v>
      </c>
      <c r="C287" s="77" t="s">
        <v>621</v>
      </c>
      <c r="D287" s="77" t="s">
        <v>125</v>
      </c>
      <c r="E287" s="77" t="str">
        <f>CONCATENATE(SUM('Разделы 3, 4, 5'!I26:I26),"=",SUM('Разделы 3, 4, 5'!I27:I30))</f>
        <v>0=0</v>
      </c>
    </row>
    <row r="288" spans="1:5" s="155" customFormat="1" ht="38.25">
      <c r="A288" s="81">
        <f>IF((SUM('Разделы 3, 4, 5'!J26:J26)=SUM('Разделы 3, 4, 5'!J27:J30)),"","Неверно!")</f>
      </c>
      <c r="B288" s="171" t="s">
        <v>620</v>
      </c>
      <c r="C288" s="77" t="s">
        <v>621</v>
      </c>
      <c r="D288" s="77" t="s">
        <v>125</v>
      </c>
      <c r="E288" s="77" t="str">
        <f>CONCATENATE(SUM('Разделы 3, 4, 5'!J26:J26),"=",SUM('Разделы 3, 4, 5'!J27:J30))</f>
        <v>2=2</v>
      </c>
    </row>
    <row r="289" spans="1:5" s="155" customFormat="1" ht="38.25">
      <c r="A289" s="81">
        <f>IF((SUM('Разделы 3, 4, 5'!K26:K26)=SUM('Разделы 3, 4, 5'!K27:K30)),"","Неверно!")</f>
      </c>
      <c r="B289" s="171" t="s">
        <v>620</v>
      </c>
      <c r="C289" s="77" t="s">
        <v>621</v>
      </c>
      <c r="D289" s="77" t="s">
        <v>125</v>
      </c>
      <c r="E289" s="77" t="str">
        <f>CONCATENATE(SUM('Разделы 3, 4, 5'!K26:K26),"=",SUM('Разделы 3, 4, 5'!K27:K30))</f>
        <v>0=0</v>
      </c>
    </row>
    <row r="290" spans="1:5" s="155" customFormat="1" ht="38.25">
      <c r="A290" s="81">
        <f>IF((SUM('Разделы 3, 4, 5'!L26:L26)=SUM('Разделы 3, 4, 5'!L27:L30)),"","Неверно!")</f>
      </c>
      <c r="B290" s="171" t="s">
        <v>620</v>
      </c>
      <c r="C290" s="77" t="s">
        <v>621</v>
      </c>
      <c r="D290" s="77" t="s">
        <v>125</v>
      </c>
      <c r="E290" s="77" t="str">
        <f>CONCATENATE(SUM('Разделы 3, 4, 5'!L26:L26),"=",SUM('Разделы 3, 4, 5'!L27:L30))</f>
        <v>0=0</v>
      </c>
    </row>
    <row r="291" spans="1:5" s="155" customFormat="1" ht="38.25">
      <c r="A291" s="81">
        <f>IF((SUM('Разделы 3, 4, 5'!M26:M26)=SUM('Разделы 3, 4, 5'!M27:M30)),"","Неверно!")</f>
      </c>
      <c r="B291" s="171" t="s">
        <v>620</v>
      </c>
      <c r="C291" s="77" t="s">
        <v>621</v>
      </c>
      <c r="D291" s="77" t="s">
        <v>125</v>
      </c>
      <c r="E291" s="77" t="str">
        <f>CONCATENATE(SUM('Разделы 3, 4, 5'!M26:M26),"=",SUM('Разделы 3, 4, 5'!M27:M30))</f>
        <v>0=0</v>
      </c>
    </row>
    <row r="292" spans="1:5" s="155" customFormat="1" ht="38.25">
      <c r="A292" s="81">
        <f>IF((SUM('Разделы 3, 4, 5'!N26:N26)=SUM('Разделы 3, 4, 5'!N27:N30)),"","Неверно!")</f>
      </c>
      <c r="B292" s="171" t="s">
        <v>620</v>
      </c>
      <c r="C292" s="77" t="s">
        <v>621</v>
      </c>
      <c r="D292" s="77" t="s">
        <v>125</v>
      </c>
      <c r="E292" s="77" t="str">
        <f>CONCATENATE(SUM('Разделы 3, 4, 5'!N26:N26),"=",SUM('Разделы 3, 4, 5'!N27:N30))</f>
        <v>0=0</v>
      </c>
    </row>
    <row r="293" spans="1:5" s="155" customFormat="1" ht="38.25">
      <c r="A293" s="81">
        <f>IF((SUM('Разделы 3, 4, 5'!O26:O26)=SUM('Разделы 3, 4, 5'!O27:O30)),"","Неверно!")</f>
      </c>
      <c r="B293" s="171" t="s">
        <v>620</v>
      </c>
      <c r="C293" s="77" t="s">
        <v>621</v>
      </c>
      <c r="D293" s="77" t="s">
        <v>125</v>
      </c>
      <c r="E293" s="77" t="str">
        <f>CONCATENATE(SUM('Разделы 3, 4, 5'!O26:O26),"=",SUM('Разделы 3, 4, 5'!O27:O30))</f>
        <v>7=7</v>
      </c>
    </row>
    <row r="294" spans="1:5" s="155" customFormat="1" ht="38.25">
      <c r="A294" s="81">
        <f>IF((SUM('Разделы 3, 4, 5'!P26:P26)=SUM('Разделы 3, 4, 5'!P27:P30)),"","Неверно!")</f>
      </c>
      <c r="B294" s="171" t="s">
        <v>620</v>
      </c>
      <c r="C294" s="77" t="s">
        <v>621</v>
      </c>
      <c r="D294" s="77" t="s">
        <v>125</v>
      </c>
      <c r="E294" s="77" t="str">
        <f>CONCATENATE(SUM('Разделы 3, 4, 5'!P26:P26),"=",SUM('Разделы 3, 4, 5'!P27:P30))</f>
        <v>0=0</v>
      </c>
    </row>
    <row r="295" spans="1:5" s="155" customFormat="1" ht="38.25">
      <c r="A295" s="81">
        <f>IF((SUM('Разделы 3, 4, 5'!Q26:Q26)=SUM('Разделы 3, 4, 5'!Q27:Q30)),"","Неверно!")</f>
      </c>
      <c r="B295" s="171" t="s">
        <v>620</v>
      </c>
      <c r="C295" s="77" t="s">
        <v>621</v>
      </c>
      <c r="D295" s="77" t="s">
        <v>125</v>
      </c>
      <c r="E295" s="77" t="str">
        <f>CONCATENATE(SUM('Разделы 3, 4, 5'!Q26:Q26),"=",SUM('Разделы 3, 4, 5'!Q27:Q30))</f>
        <v>7=7</v>
      </c>
    </row>
    <row r="296" spans="1:5" s="155" customFormat="1" ht="38.25">
      <c r="A296" s="81">
        <f>IF((SUM('Разделы 3, 4, 5'!R26:R26)=SUM('Разделы 3, 4, 5'!R27:R30)),"","Неверно!")</f>
      </c>
      <c r="B296" s="171" t="s">
        <v>620</v>
      </c>
      <c r="C296" s="77" t="s">
        <v>621</v>
      </c>
      <c r="D296" s="77" t="s">
        <v>125</v>
      </c>
      <c r="E296" s="77" t="str">
        <f>CONCATENATE(SUM('Разделы 3, 4, 5'!R26:R26),"=",SUM('Разделы 3, 4, 5'!R27:R30))</f>
        <v>0=0</v>
      </c>
    </row>
    <row r="297" spans="1:5" s="155" customFormat="1" ht="38.25">
      <c r="A297" s="81">
        <f>IF((SUM('Разделы 3, 4, 5'!S26:S26)=SUM('Разделы 3, 4, 5'!S27:S30)),"","Неверно!")</f>
      </c>
      <c r="B297" s="171" t="s">
        <v>620</v>
      </c>
      <c r="C297" s="77" t="s">
        <v>621</v>
      </c>
      <c r="D297" s="77" t="s">
        <v>125</v>
      </c>
      <c r="E297" s="77" t="str">
        <f>CONCATENATE(SUM('Разделы 3, 4, 5'!S26:S26),"=",SUM('Разделы 3, 4, 5'!S27:S30))</f>
        <v>0=0</v>
      </c>
    </row>
    <row r="298" spans="1:5" s="155" customFormat="1" ht="38.25">
      <c r="A298" s="81">
        <f>IF((SUM('Разделы 3, 4, 5'!T26:T26)=SUM('Разделы 3, 4, 5'!T27:T30)),"","Неверно!")</f>
      </c>
      <c r="B298" s="171" t="s">
        <v>620</v>
      </c>
      <c r="C298" s="77" t="s">
        <v>621</v>
      </c>
      <c r="D298" s="77" t="s">
        <v>125</v>
      </c>
      <c r="E298" s="77" t="str">
        <f>CONCATENATE(SUM('Разделы 3, 4, 5'!T26:T26),"=",SUM('Разделы 3, 4, 5'!T27:T30))</f>
        <v>0=0</v>
      </c>
    </row>
    <row r="299" spans="1:5" s="155" customFormat="1" ht="38.25">
      <c r="A299" s="81">
        <f>IF((SUM('Разделы 3, 4, 5'!U26:U26)=SUM('Разделы 3, 4, 5'!U27:U30)),"","Неверно!")</f>
      </c>
      <c r="B299" s="171" t="s">
        <v>620</v>
      </c>
      <c r="C299" s="77" t="s">
        <v>621</v>
      </c>
      <c r="D299" s="77" t="s">
        <v>125</v>
      </c>
      <c r="E299" s="77" t="str">
        <f>CONCATENATE(SUM('Разделы 3, 4, 5'!U26:U26),"=",SUM('Разделы 3, 4, 5'!U27:U30))</f>
        <v>0=0</v>
      </c>
    </row>
    <row r="300" spans="1:5" s="155" customFormat="1" ht="38.25">
      <c r="A300" s="81">
        <f>IF((SUM('Разделы 3, 4, 5'!V26:V26)=SUM('Разделы 3, 4, 5'!V27:V30)),"","Неверно!")</f>
      </c>
      <c r="B300" s="171" t="s">
        <v>620</v>
      </c>
      <c r="C300" s="77" t="s">
        <v>621</v>
      </c>
      <c r="D300" s="77" t="s">
        <v>125</v>
      </c>
      <c r="E300" s="77" t="str">
        <f>CONCATENATE(SUM('Разделы 3, 4, 5'!V26:V26),"=",SUM('Разделы 3, 4, 5'!V27:V30))</f>
        <v>0=0</v>
      </c>
    </row>
    <row r="301" spans="1:5" s="155" customFormat="1" ht="38.25">
      <c r="A301" s="81">
        <f>IF((SUM('Разделы 3, 4, 5'!W26:W26)=SUM('Разделы 3, 4, 5'!W27:W30)),"","Неверно!")</f>
      </c>
      <c r="B301" s="171" t="s">
        <v>620</v>
      </c>
      <c r="C301" s="77" t="s">
        <v>621</v>
      </c>
      <c r="D301" s="77" t="s">
        <v>125</v>
      </c>
      <c r="E301" s="77" t="str">
        <f>CONCATENATE(SUM('Разделы 3, 4, 5'!W26:W26),"=",SUM('Разделы 3, 4, 5'!W27:W30))</f>
        <v>0=0</v>
      </c>
    </row>
    <row r="302" spans="1:5" s="155" customFormat="1" ht="38.25">
      <c r="A302" s="81">
        <f>IF((SUM('Разделы 3, 4, 5'!X26:X26)=SUM('Разделы 3, 4, 5'!X27:X30)),"","Неверно!")</f>
      </c>
      <c r="B302" s="171" t="s">
        <v>620</v>
      </c>
      <c r="C302" s="77" t="s">
        <v>621</v>
      </c>
      <c r="D302" s="77" t="s">
        <v>125</v>
      </c>
      <c r="E302" s="77" t="str">
        <f>CONCATENATE(SUM('Разделы 3, 4, 5'!X26:X26),"=",SUM('Разделы 3, 4, 5'!X27:X30))</f>
        <v>0=0</v>
      </c>
    </row>
    <row r="303" spans="1:5" s="155" customFormat="1" ht="38.25">
      <c r="A303" s="81">
        <f>IF((SUM('Разделы 3, 4, 5'!Y26:Y26)=SUM('Разделы 3, 4, 5'!Y27:Y30)),"","Неверно!")</f>
      </c>
      <c r="B303" s="171" t="s">
        <v>620</v>
      </c>
      <c r="C303" s="77" t="s">
        <v>621</v>
      </c>
      <c r="D303" s="77" t="s">
        <v>125</v>
      </c>
      <c r="E303" s="77" t="str">
        <f>CONCATENATE(SUM('Разделы 3, 4, 5'!Y26:Y26),"=",SUM('Разделы 3, 4, 5'!Y27:Y30))</f>
        <v>0=0</v>
      </c>
    </row>
    <row r="304" spans="1:5" s="155" customFormat="1" ht="38.25">
      <c r="A304" s="81">
        <f>IF((SUM('Разделы 3, 4, 5'!Z26:Z26)=SUM('Разделы 3, 4, 5'!Z27:Z30)),"","Неверно!")</f>
      </c>
      <c r="B304" s="171" t="s">
        <v>620</v>
      </c>
      <c r="C304" s="77" t="s">
        <v>621</v>
      </c>
      <c r="D304" s="77" t="s">
        <v>125</v>
      </c>
      <c r="E304" s="77" t="str">
        <f>CONCATENATE(SUM('Разделы 3, 4, 5'!Z26:Z26),"=",SUM('Разделы 3, 4, 5'!Z27:Z30))</f>
        <v>0=0</v>
      </c>
    </row>
    <row r="305" spans="1:5" s="155" customFormat="1" ht="38.25">
      <c r="A305" s="81">
        <f>IF((SUM('Разделы 1, 2'!F10:F10)=0),"","Неверно!")</f>
      </c>
      <c r="B305" s="171" t="s">
        <v>622</v>
      </c>
      <c r="C305" s="77" t="s">
        <v>623</v>
      </c>
      <c r="D305" s="77" t="s">
        <v>95</v>
      </c>
      <c r="E305" s="77" t="str">
        <f>CONCATENATE(SUM('Разделы 1, 2'!F10:F10),"=",0)</f>
        <v>0=0</v>
      </c>
    </row>
    <row r="306" spans="1:5" s="155" customFormat="1" ht="38.25">
      <c r="A306" s="81">
        <f>IF((SUM('Разделы 1, 2'!F11:F11)=0),"","Неверно!")</f>
      </c>
      <c r="B306" s="171" t="s">
        <v>622</v>
      </c>
      <c r="C306" s="77" t="s">
        <v>623</v>
      </c>
      <c r="D306" s="77" t="s">
        <v>95</v>
      </c>
      <c r="E306" s="77" t="str">
        <f>CONCATENATE(SUM('Разделы 1, 2'!F11:F11),"=",0)</f>
        <v>0=0</v>
      </c>
    </row>
    <row r="307" spans="1:5" s="155" customFormat="1" ht="38.25">
      <c r="A307" s="81">
        <f>IF((SUM('Разделы 1, 2'!F12:F12)=0),"","Неверно!")</f>
      </c>
      <c r="B307" s="171" t="s">
        <v>622</v>
      </c>
      <c r="C307" s="77" t="s">
        <v>623</v>
      </c>
      <c r="D307" s="77" t="s">
        <v>95</v>
      </c>
      <c r="E307" s="77" t="str">
        <f>CONCATENATE(SUM('Разделы 1, 2'!F12:F12),"=",0)</f>
        <v>0=0</v>
      </c>
    </row>
    <row r="308" spans="1:5" s="155" customFormat="1" ht="89.25">
      <c r="A308" s="81">
        <f>IF((SUM('Разделы 1, 2'!D21:E21)=SUM('Разделы 1, 2'!J21:K21)+SUM('Разделы 1, 2'!N21:N21)+SUM('Разделы 1, 2'!M21:M21)),"","Неверно!")</f>
      </c>
      <c r="B308" s="171" t="s">
        <v>624</v>
      </c>
      <c r="C308" s="77" t="s">
        <v>625</v>
      </c>
      <c r="D308" s="77" t="s">
        <v>91</v>
      </c>
      <c r="E308" s="77" t="str">
        <f>CONCATENATE(SUM('Разделы 1, 2'!D21:E21),"=",SUM('Разделы 1, 2'!J21:K21),"+",SUM('Разделы 1, 2'!N21:N21),"+",SUM('Разделы 1, 2'!M21:M21))</f>
        <v>11=11+0+0</v>
      </c>
    </row>
    <row r="309" spans="1:5" s="155" customFormat="1" ht="89.25">
      <c r="A309" s="81">
        <f>IF((SUM('Разделы 1, 2'!D22:E22)=SUM('Разделы 1, 2'!J22:K22)+SUM('Разделы 1, 2'!N22:N22)+SUM('Разделы 1, 2'!M22:M22)),"","Неверно!")</f>
      </c>
      <c r="B309" s="171" t="s">
        <v>624</v>
      </c>
      <c r="C309" s="77" t="s">
        <v>625</v>
      </c>
      <c r="D309" s="77" t="s">
        <v>91</v>
      </c>
      <c r="E309" s="77" t="str">
        <f>CONCATENATE(SUM('Разделы 1, 2'!D22:E22),"=",SUM('Разделы 1, 2'!J22:K22),"+",SUM('Разделы 1, 2'!N22:N22),"+",SUM('Разделы 1, 2'!M22:M22))</f>
        <v>10=10+0+0</v>
      </c>
    </row>
    <row r="310" spans="1:5" s="155" customFormat="1" ht="89.25">
      <c r="A310" s="81">
        <f>IF((SUM('Разделы 1, 2'!D23:E23)=SUM('Разделы 1, 2'!J23:K23)+SUM('Разделы 1, 2'!N23:N23)+SUM('Разделы 1, 2'!M23:M23)),"","Неверно!")</f>
      </c>
      <c r="B310" s="171" t="s">
        <v>624</v>
      </c>
      <c r="C310" s="77" t="s">
        <v>625</v>
      </c>
      <c r="D310" s="77" t="s">
        <v>91</v>
      </c>
      <c r="E310" s="77" t="str">
        <f>CONCATENATE(SUM('Разделы 1, 2'!D23:E23),"=",SUM('Разделы 1, 2'!J23:K23),"+",SUM('Разделы 1, 2'!N23:N23),"+",SUM('Разделы 1, 2'!M23:M23))</f>
        <v>8=8+0+0</v>
      </c>
    </row>
    <row r="311" spans="1:5" s="155" customFormat="1" ht="89.25">
      <c r="A311" s="81">
        <f>IF((SUM('Разделы 1, 2'!D24:E24)=SUM('Разделы 1, 2'!J24:K24)+SUM('Разделы 1, 2'!N24:N24)+SUM('Разделы 1, 2'!M24:M24)),"","Неверно!")</f>
      </c>
      <c r="B311" s="171" t="s">
        <v>624</v>
      </c>
      <c r="C311" s="77" t="s">
        <v>625</v>
      </c>
      <c r="D311" s="77" t="s">
        <v>91</v>
      </c>
      <c r="E311" s="77" t="str">
        <f>CONCATENATE(SUM('Разделы 1, 2'!D24:E24),"=",SUM('Разделы 1, 2'!J24:K24),"+",SUM('Разделы 1, 2'!N24:N24),"+",SUM('Разделы 1, 2'!M24:M24))</f>
        <v>0=0+0+0</v>
      </c>
    </row>
    <row r="312" spans="1:5" s="155" customFormat="1" ht="89.25">
      <c r="A312" s="81">
        <f>IF((SUM('Разделы 1, 2'!D25:E25)=SUM('Разделы 1, 2'!J25:K25)+SUM('Разделы 1, 2'!N25:N25)+SUM('Разделы 1, 2'!M25:M25)),"","Неверно!")</f>
      </c>
      <c r="B312" s="171" t="s">
        <v>624</v>
      </c>
      <c r="C312" s="77" t="s">
        <v>625</v>
      </c>
      <c r="D312" s="77" t="s">
        <v>91</v>
      </c>
      <c r="E312" s="77" t="str">
        <f>CONCATENATE(SUM('Разделы 1, 2'!D25:E25),"=",SUM('Разделы 1, 2'!J25:K25),"+",SUM('Разделы 1, 2'!N25:N25),"+",SUM('Разделы 1, 2'!M25:M25))</f>
        <v>2=2+0+0</v>
      </c>
    </row>
    <row r="313" spans="1:5" s="155" customFormat="1" ht="89.25">
      <c r="A313" s="81">
        <f>IF((SUM('Разделы 1, 2'!D26:E26)=SUM('Разделы 1, 2'!J26:K26)+SUM('Разделы 1, 2'!N26:N26)+SUM('Разделы 1, 2'!M26:M26)),"","Неверно!")</f>
      </c>
      <c r="B313" s="171" t="s">
        <v>624</v>
      </c>
      <c r="C313" s="77" t="s">
        <v>625</v>
      </c>
      <c r="D313" s="77" t="s">
        <v>91</v>
      </c>
      <c r="E313" s="77" t="str">
        <f>CONCATENATE(SUM('Разделы 1, 2'!D26:E26),"=",SUM('Разделы 1, 2'!J26:K26),"+",SUM('Разделы 1, 2'!N26:N26),"+",SUM('Разделы 1, 2'!M26:M26))</f>
        <v>0=0+0+0</v>
      </c>
    </row>
    <row r="314" spans="1:5" s="155" customFormat="1" ht="89.25">
      <c r="A314" s="81">
        <f>IF((SUM('Разделы 1, 2'!D27:E27)=SUM('Разделы 1, 2'!J27:K27)+SUM('Разделы 1, 2'!N27:N27)+SUM('Разделы 1, 2'!M27:M27)),"","Неверно!")</f>
      </c>
      <c r="B314" s="171" t="s">
        <v>624</v>
      </c>
      <c r="C314" s="77" t="s">
        <v>625</v>
      </c>
      <c r="D314" s="77" t="s">
        <v>91</v>
      </c>
      <c r="E314" s="77" t="str">
        <f>CONCATENATE(SUM('Разделы 1, 2'!D27:E27),"=",SUM('Разделы 1, 2'!J27:K27),"+",SUM('Разделы 1, 2'!N27:N27),"+",SUM('Разделы 1, 2'!M27:M27))</f>
        <v>1=1+0+0</v>
      </c>
    </row>
    <row r="315" spans="1:5" s="155" customFormat="1" ht="89.25">
      <c r="A315" s="81">
        <f>IF((SUM('Разделы 1, 2'!D28:E28)=SUM('Разделы 1, 2'!J28:K28)+SUM('Разделы 1, 2'!N28:N28)+SUM('Разделы 1, 2'!M28:M28)),"","Неверно!")</f>
      </c>
      <c r="B315" s="171" t="s">
        <v>624</v>
      </c>
      <c r="C315" s="77" t="s">
        <v>625</v>
      </c>
      <c r="D315" s="77" t="s">
        <v>91</v>
      </c>
      <c r="E315" s="77" t="str">
        <f>CONCATENATE(SUM('Разделы 1, 2'!D28:E28),"=",SUM('Разделы 1, 2'!J28:K28),"+",SUM('Разделы 1, 2'!N28:N28),"+",SUM('Разделы 1, 2'!M28:M28))</f>
        <v>1=1+0+0</v>
      </c>
    </row>
    <row r="316" spans="1:5" s="155" customFormat="1" ht="89.25">
      <c r="A316" s="81">
        <f>IF((SUM('Разделы 1, 2'!D29:E29)=SUM('Разделы 1, 2'!J29:K29)+SUM('Разделы 1, 2'!N29:N29)+SUM('Разделы 1, 2'!M29:M29)),"","Неверно!")</f>
      </c>
      <c r="B316" s="171" t="s">
        <v>624</v>
      </c>
      <c r="C316" s="77" t="s">
        <v>625</v>
      </c>
      <c r="D316" s="77" t="s">
        <v>91</v>
      </c>
      <c r="E316" s="77" t="str">
        <f>CONCATENATE(SUM('Разделы 1, 2'!D29:E29),"=",SUM('Разделы 1, 2'!J29:K29),"+",SUM('Разделы 1, 2'!N29:N29),"+",SUM('Разделы 1, 2'!M29:M29))</f>
        <v>0=0+0+0</v>
      </c>
    </row>
    <row r="317" spans="1:5" s="155" customFormat="1" ht="89.25">
      <c r="A317" s="81">
        <f>IF((SUM('Разделы 1, 2'!D30:E30)=SUM('Разделы 1, 2'!J30:K30)+SUM('Разделы 1, 2'!N30:N30)+SUM('Разделы 1, 2'!M30:M30)),"","Неверно!")</f>
      </c>
      <c r="B317" s="171" t="s">
        <v>624</v>
      </c>
      <c r="C317" s="77" t="s">
        <v>625</v>
      </c>
      <c r="D317" s="77" t="s">
        <v>91</v>
      </c>
      <c r="E317" s="77" t="str">
        <f>CONCATENATE(SUM('Разделы 1, 2'!D30:E30),"=",SUM('Разделы 1, 2'!J30:K30),"+",SUM('Разделы 1, 2'!N30:N30),"+",SUM('Разделы 1, 2'!M30:M30))</f>
        <v>0=0+0+0</v>
      </c>
    </row>
    <row r="318" spans="1:5" s="155" customFormat="1" ht="89.25">
      <c r="A318" s="81">
        <f>IF((SUM('Разделы 1, 2'!D31:E31)=SUM('Разделы 1, 2'!J31:K31)+SUM('Разделы 1, 2'!N31:N31)+SUM('Разделы 1, 2'!M31:M31)),"","Неверно!")</f>
      </c>
      <c r="B318" s="171" t="s">
        <v>624</v>
      </c>
      <c r="C318" s="77" t="s">
        <v>625</v>
      </c>
      <c r="D318" s="77" t="s">
        <v>91</v>
      </c>
      <c r="E318" s="77" t="str">
        <f>CONCATENATE(SUM('Разделы 1, 2'!D31:E31),"=",SUM('Разделы 1, 2'!J31:K31),"+",SUM('Разделы 1, 2'!N31:N31),"+",SUM('Разделы 1, 2'!M31:M31))</f>
        <v>0=0+0+0</v>
      </c>
    </row>
    <row r="319" spans="1:5" s="155" customFormat="1" ht="63.75">
      <c r="A319" s="81">
        <f>IF((SUM('Разделы 1, 2'!D21:D21)=SUM('Разделы 1, 2'!D22:D22)+SUM('Разделы 1, 2'!D27:D27)),"","Неверно!")</f>
      </c>
      <c r="B319" s="171" t="s">
        <v>626</v>
      </c>
      <c r="C319" s="77" t="s">
        <v>627</v>
      </c>
      <c r="D319" s="77" t="s">
        <v>128</v>
      </c>
      <c r="E319" s="77" t="str">
        <f>CONCATENATE(SUM('Разделы 1, 2'!D21:D21),"=",SUM('Разделы 1, 2'!D22:D22),"+",SUM('Разделы 1, 2'!D27:D27))</f>
        <v>1=1+0</v>
      </c>
    </row>
    <row r="320" spans="1:5" s="155" customFormat="1" ht="63.75">
      <c r="A320" s="81">
        <f>IF((SUM('Разделы 1, 2'!E21:E21)=SUM('Разделы 1, 2'!E22:E22)+SUM('Разделы 1, 2'!E27:E27)),"","Неверно!")</f>
      </c>
      <c r="B320" s="171" t="s">
        <v>626</v>
      </c>
      <c r="C320" s="77" t="s">
        <v>627</v>
      </c>
      <c r="D320" s="77" t="s">
        <v>128</v>
      </c>
      <c r="E320" s="77" t="str">
        <f>CONCATENATE(SUM('Разделы 1, 2'!E21:E21),"=",SUM('Разделы 1, 2'!E22:E22),"+",SUM('Разделы 1, 2'!E27:E27))</f>
        <v>10=9+1</v>
      </c>
    </row>
    <row r="321" spans="1:5" s="155" customFormat="1" ht="63.75">
      <c r="A321" s="81">
        <f>IF((SUM('Разделы 1, 2'!F21:F21)=SUM('Разделы 1, 2'!F22:F22)+SUM('Разделы 1, 2'!F27:F27)),"","Неверно!")</f>
      </c>
      <c r="B321" s="171" t="s">
        <v>626</v>
      </c>
      <c r="C321" s="77" t="s">
        <v>627</v>
      </c>
      <c r="D321" s="77" t="s">
        <v>128</v>
      </c>
      <c r="E321" s="77" t="str">
        <f>CONCATENATE(SUM('Разделы 1, 2'!F21:F21),"=",SUM('Разделы 1, 2'!F22:F22),"+",SUM('Разделы 1, 2'!F27:F27))</f>
        <v>0=0+0</v>
      </c>
    </row>
    <row r="322" spans="1:5" s="155" customFormat="1" ht="63.75">
      <c r="A322" s="81">
        <f>IF((SUM('Разделы 1, 2'!G21:G21)=SUM('Разделы 1, 2'!G22:G22)+SUM('Разделы 1, 2'!G27:G27)),"","Неверно!")</f>
      </c>
      <c r="B322" s="171" t="s">
        <v>626</v>
      </c>
      <c r="C322" s="77" t="s">
        <v>627</v>
      </c>
      <c r="D322" s="77" t="s">
        <v>128</v>
      </c>
      <c r="E322" s="77" t="str">
        <f>CONCATENATE(SUM('Разделы 1, 2'!G21:G21),"=",SUM('Разделы 1, 2'!G22:G22),"+",SUM('Разделы 1, 2'!G27:G27))</f>
        <v>0=0+0</v>
      </c>
    </row>
    <row r="323" spans="1:5" s="155" customFormat="1" ht="63.75">
      <c r="A323" s="81">
        <f>IF((SUM('Разделы 1, 2'!H21:H21)=SUM('Разделы 1, 2'!H22:H22)+SUM('Разделы 1, 2'!H27:H27)),"","Неверно!")</f>
      </c>
      <c r="B323" s="171" t="s">
        <v>626</v>
      </c>
      <c r="C323" s="77" t="s">
        <v>627</v>
      </c>
      <c r="D323" s="77" t="s">
        <v>128</v>
      </c>
      <c r="E323" s="77" t="str">
        <f>CONCATENATE(SUM('Разделы 1, 2'!H21:H21),"=",SUM('Разделы 1, 2'!H22:H22),"+",SUM('Разделы 1, 2'!H27:H27))</f>
        <v>11=10+1</v>
      </c>
    </row>
    <row r="324" spans="1:5" s="155" customFormat="1" ht="63.75">
      <c r="A324" s="81">
        <f>IF((SUM('Разделы 1, 2'!I21:I21)=SUM('Разделы 1, 2'!I22:I22)+SUM('Разделы 1, 2'!I27:I27)),"","Неверно!")</f>
      </c>
      <c r="B324" s="171" t="s">
        <v>626</v>
      </c>
      <c r="C324" s="77" t="s">
        <v>627</v>
      </c>
      <c r="D324" s="77" t="s">
        <v>128</v>
      </c>
      <c r="E324" s="77" t="str">
        <f>CONCATENATE(SUM('Разделы 1, 2'!I21:I21),"=",SUM('Разделы 1, 2'!I22:I22),"+",SUM('Разделы 1, 2'!I27:I27))</f>
        <v>0=0+0</v>
      </c>
    </row>
    <row r="325" spans="1:5" s="155" customFormat="1" ht="63.75">
      <c r="A325" s="81">
        <f>IF((SUM('Разделы 1, 2'!J21:J21)=SUM('Разделы 1, 2'!J22:J22)+SUM('Разделы 1, 2'!J27:J27)),"","Неверно!")</f>
      </c>
      <c r="B325" s="171" t="s">
        <v>626</v>
      </c>
      <c r="C325" s="77" t="s">
        <v>627</v>
      </c>
      <c r="D325" s="77" t="s">
        <v>128</v>
      </c>
      <c r="E325" s="77" t="str">
        <f>CONCATENATE(SUM('Разделы 1, 2'!J21:J21),"=",SUM('Разделы 1, 2'!J22:J22),"+",SUM('Разделы 1, 2'!J27:J27))</f>
        <v>11=10+1</v>
      </c>
    </row>
    <row r="326" spans="1:5" s="155" customFormat="1" ht="63.75">
      <c r="A326" s="81">
        <f>IF((SUM('Разделы 1, 2'!K21:K21)=SUM('Разделы 1, 2'!K22:K22)+SUM('Разделы 1, 2'!K27:K27)),"","Неверно!")</f>
      </c>
      <c r="B326" s="171" t="s">
        <v>626</v>
      </c>
      <c r="C326" s="77" t="s">
        <v>627</v>
      </c>
      <c r="D326" s="77" t="s">
        <v>128</v>
      </c>
      <c r="E326" s="77" t="str">
        <f>CONCATENATE(SUM('Разделы 1, 2'!K21:K21),"=",SUM('Разделы 1, 2'!K22:K22),"+",SUM('Разделы 1, 2'!K27:K27))</f>
        <v>0=0+0</v>
      </c>
    </row>
    <row r="327" spans="1:5" s="155" customFormat="1" ht="63.75">
      <c r="A327" s="81">
        <f>IF((SUM('Разделы 1, 2'!L21:L21)=SUM('Разделы 1, 2'!L22:L22)+SUM('Разделы 1, 2'!L27:L27)),"","Неверно!")</f>
      </c>
      <c r="B327" s="171" t="s">
        <v>626</v>
      </c>
      <c r="C327" s="77" t="s">
        <v>627</v>
      </c>
      <c r="D327" s="77" t="s">
        <v>128</v>
      </c>
      <c r="E327" s="77" t="str">
        <f>CONCATENATE(SUM('Разделы 1, 2'!L21:L21),"=",SUM('Разделы 1, 2'!L22:L22),"+",SUM('Разделы 1, 2'!L27:L27))</f>
        <v>0=0+0</v>
      </c>
    </row>
    <row r="328" spans="1:5" s="155" customFormat="1" ht="63.75">
      <c r="A328" s="81">
        <f>IF((SUM('Разделы 1, 2'!M21:M21)=SUM('Разделы 1, 2'!M22:M22)+SUM('Разделы 1, 2'!M27:M27)),"","Неверно!")</f>
      </c>
      <c r="B328" s="171" t="s">
        <v>626</v>
      </c>
      <c r="C328" s="77" t="s">
        <v>627</v>
      </c>
      <c r="D328" s="77" t="s">
        <v>128</v>
      </c>
      <c r="E328" s="77" t="str">
        <f>CONCATENATE(SUM('Разделы 1, 2'!M21:M21),"=",SUM('Разделы 1, 2'!M22:M22),"+",SUM('Разделы 1, 2'!M27:M27))</f>
        <v>0=0+0</v>
      </c>
    </row>
    <row r="329" spans="1:5" s="155" customFormat="1" ht="63.75">
      <c r="A329" s="81">
        <f>IF((SUM('Разделы 1, 2'!N21:N21)=SUM('Разделы 1, 2'!N22:N22)+SUM('Разделы 1, 2'!N27:N27)),"","Неверно!")</f>
      </c>
      <c r="B329" s="171" t="s">
        <v>626</v>
      </c>
      <c r="C329" s="77" t="s">
        <v>627</v>
      </c>
      <c r="D329" s="77" t="s">
        <v>128</v>
      </c>
      <c r="E329" s="77" t="str">
        <f>CONCATENATE(SUM('Разделы 1, 2'!N21:N21),"=",SUM('Разделы 1, 2'!N22:N22),"+",SUM('Разделы 1, 2'!N27:N27))</f>
        <v>0=0+0</v>
      </c>
    </row>
    <row r="330" spans="1:5" s="155" customFormat="1" ht="63.75">
      <c r="A330" s="81">
        <f>IF((SUM('Разделы 1, 2'!O21:O21)=SUM('Разделы 1, 2'!O22:O22)+SUM('Разделы 1, 2'!O27:O27)),"","Неверно!")</f>
      </c>
      <c r="B330" s="171" t="s">
        <v>626</v>
      </c>
      <c r="C330" s="77" t="s">
        <v>627</v>
      </c>
      <c r="D330" s="77" t="s">
        <v>128</v>
      </c>
      <c r="E330" s="77" t="str">
        <f>CONCATENATE(SUM('Разделы 1, 2'!O21:O21),"=",SUM('Разделы 1, 2'!O22:O22),"+",SUM('Разделы 1, 2'!O27:O27))</f>
        <v>1=0+1</v>
      </c>
    </row>
    <row r="331" spans="1:5" s="155" customFormat="1" ht="63.75">
      <c r="A331" s="81">
        <f>IF((SUM('Разделы 1, 2'!P21:P21)=SUM('Разделы 1, 2'!P22:P22)+SUM('Разделы 1, 2'!P27:P27)),"","Неверно!")</f>
      </c>
      <c r="B331" s="171" t="s">
        <v>626</v>
      </c>
      <c r="C331" s="77" t="s">
        <v>627</v>
      </c>
      <c r="D331" s="77" t="s">
        <v>128</v>
      </c>
      <c r="E331" s="77" t="str">
        <f>CONCATENATE(SUM('Разделы 1, 2'!P21:P21),"=",SUM('Разделы 1, 2'!P22:P22),"+",SUM('Разделы 1, 2'!P27:P27))</f>
        <v>1=0+1</v>
      </c>
    </row>
    <row r="332" spans="1:5" s="155" customFormat="1" ht="89.25">
      <c r="A332" s="81">
        <f>IF((SUM('Разделы 3, 4, 5'!AE25:AE25)=SUM('Разделы 3, 4, 5'!J25:K25)+SUM('Разделы 3, 4, 5'!Q25:T25)+SUM('Разделы 3, 4, 5'!AA25:AD25)),"","Неверно!")</f>
      </c>
      <c r="B332" s="171" t="s">
        <v>628</v>
      </c>
      <c r="C332" s="77" t="s">
        <v>629</v>
      </c>
      <c r="D332" s="77" t="s">
        <v>123</v>
      </c>
      <c r="E332" s="77" t="str">
        <f>CONCATENATE(SUM('Разделы 3, 4, 5'!AE25:AE25),"=",SUM('Разделы 3, 4, 5'!J25:K25),"+",SUM('Разделы 3, 4, 5'!Q25:T25),"+",SUM('Разделы 3, 4, 5'!AA25:AD25))</f>
        <v>11=2+8+1</v>
      </c>
    </row>
    <row r="333" spans="1:5" s="155" customFormat="1" ht="89.25">
      <c r="A333" s="81">
        <f>IF((SUM('Разделы 3, 4, 5'!AE26:AE26)=SUM('Разделы 3, 4, 5'!J26:K26)+SUM('Разделы 3, 4, 5'!Q26:T26)+SUM('Разделы 3, 4, 5'!AA26:AD26)),"","Неверно!")</f>
      </c>
      <c r="B333" s="171" t="s">
        <v>628</v>
      </c>
      <c r="C333" s="77" t="s">
        <v>629</v>
      </c>
      <c r="D333" s="77" t="s">
        <v>123</v>
      </c>
      <c r="E333" s="77" t="str">
        <f>CONCATENATE(SUM('Разделы 3, 4, 5'!AE26:AE26),"=",SUM('Разделы 3, 4, 5'!J26:K26),"+",SUM('Разделы 3, 4, 5'!Q26:T26),"+",SUM('Разделы 3, 4, 5'!AA26:AD26))</f>
        <v>10=2+7+1</v>
      </c>
    </row>
    <row r="334" spans="1:5" s="155" customFormat="1" ht="89.25">
      <c r="A334" s="81">
        <f>IF((SUM('Разделы 3, 4, 5'!AE27:AE27)=SUM('Разделы 3, 4, 5'!J27:K27)+SUM('Разделы 3, 4, 5'!Q27:T27)+SUM('Разделы 3, 4, 5'!AA27:AD27)),"","Неверно!")</f>
      </c>
      <c r="B334" s="171" t="s">
        <v>628</v>
      </c>
      <c r="C334" s="77" t="s">
        <v>629</v>
      </c>
      <c r="D334" s="77" t="s">
        <v>123</v>
      </c>
      <c r="E334" s="77" t="str">
        <f>CONCATENATE(SUM('Разделы 3, 4, 5'!AE27:AE27),"=",SUM('Разделы 3, 4, 5'!J27:K27),"+",SUM('Разделы 3, 4, 5'!Q27:T27),"+",SUM('Разделы 3, 4, 5'!AA27:AD27))</f>
        <v>9=1+7+1</v>
      </c>
    </row>
    <row r="335" spans="1:5" s="155" customFormat="1" ht="89.25">
      <c r="A335" s="81">
        <f>IF((SUM('Разделы 3, 4, 5'!AE28:AE28)=SUM('Разделы 3, 4, 5'!J28:K28)+SUM('Разделы 3, 4, 5'!Q28:T28)+SUM('Разделы 3, 4, 5'!AA28:AD28)),"","Неверно!")</f>
      </c>
      <c r="B335" s="171" t="s">
        <v>628</v>
      </c>
      <c r="C335" s="77" t="s">
        <v>629</v>
      </c>
      <c r="D335" s="77" t="s">
        <v>123</v>
      </c>
      <c r="E335" s="77" t="str">
        <f>CONCATENATE(SUM('Разделы 3, 4, 5'!AE28:AE28),"=",SUM('Разделы 3, 4, 5'!J28:K28),"+",SUM('Разделы 3, 4, 5'!Q28:T28),"+",SUM('Разделы 3, 4, 5'!AA28:AD28))</f>
        <v>0=0+0+0</v>
      </c>
    </row>
    <row r="336" spans="1:5" s="155" customFormat="1" ht="89.25">
      <c r="A336" s="81">
        <f>IF((SUM('Разделы 3, 4, 5'!AE29:AE29)=SUM('Разделы 3, 4, 5'!J29:K29)+SUM('Разделы 3, 4, 5'!Q29:T29)+SUM('Разделы 3, 4, 5'!AA29:AD29)),"","Неверно!")</f>
      </c>
      <c r="B336" s="171" t="s">
        <v>628</v>
      </c>
      <c r="C336" s="77" t="s">
        <v>629</v>
      </c>
      <c r="D336" s="77" t="s">
        <v>123</v>
      </c>
      <c r="E336" s="77" t="str">
        <f>CONCATENATE(SUM('Разделы 3, 4, 5'!AE29:AE29),"=",SUM('Разделы 3, 4, 5'!J29:K29),"+",SUM('Разделы 3, 4, 5'!Q29:T29),"+",SUM('Разделы 3, 4, 5'!AA29:AD29))</f>
        <v>1=1+0+0</v>
      </c>
    </row>
    <row r="337" spans="1:5" s="155" customFormat="1" ht="89.25">
      <c r="A337" s="81">
        <f>IF((SUM('Разделы 3, 4, 5'!AE30:AE30)=SUM('Разделы 3, 4, 5'!J30:K30)+SUM('Разделы 3, 4, 5'!Q30:T30)+SUM('Разделы 3, 4, 5'!AA30:AD30)),"","Неверно!")</f>
      </c>
      <c r="B337" s="171" t="s">
        <v>628</v>
      </c>
      <c r="C337" s="77" t="s">
        <v>629</v>
      </c>
      <c r="D337" s="77" t="s">
        <v>123</v>
      </c>
      <c r="E337" s="77" t="str">
        <f>CONCATENATE(SUM('Разделы 3, 4, 5'!AE30:AE30),"=",SUM('Разделы 3, 4, 5'!J30:K30),"+",SUM('Разделы 3, 4, 5'!Q30:T30),"+",SUM('Разделы 3, 4, 5'!AA30:AD30))</f>
        <v>0=0+0+0</v>
      </c>
    </row>
    <row r="338" spans="1:5" s="155" customFormat="1" ht="89.25">
      <c r="A338" s="81">
        <f>IF((SUM('Разделы 3, 4, 5'!AE31:AE31)=SUM('Разделы 3, 4, 5'!J31:K31)+SUM('Разделы 3, 4, 5'!Q31:T31)+SUM('Разделы 3, 4, 5'!AA31:AD31)),"","Неверно!")</f>
      </c>
      <c r="B338" s="171" t="s">
        <v>628</v>
      </c>
      <c r="C338" s="77" t="s">
        <v>629</v>
      </c>
      <c r="D338" s="77" t="s">
        <v>123</v>
      </c>
      <c r="E338" s="77" t="str">
        <f>CONCATENATE(SUM('Разделы 3, 4, 5'!AE31:AE31),"=",SUM('Разделы 3, 4, 5'!J31:K31),"+",SUM('Разделы 3, 4, 5'!Q31:T31),"+",SUM('Разделы 3, 4, 5'!AA31:AD31))</f>
        <v>1=0+1+0</v>
      </c>
    </row>
    <row r="339" spans="1:5" s="155" customFormat="1" ht="89.25">
      <c r="A339" s="81">
        <f>IF((SUM('Разделы 3, 4, 5'!AE32:AE32)=SUM('Разделы 3, 4, 5'!J32:K32)+SUM('Разделы 3, 4, 5'!Q32:T32)+SUM('Разделы 3, 4, 5'!AA32:AD32)),"","Неверно!")</f>
      </c>
      <c r="B339" s="171" t="s">
        <v>628</v>
      </c>
      <c r="C339" s="77" t="s">
        <v>629</v>
      </c>
      <c r="D339" s="77" t="s">
        <v>123</v>
      </c>
      <c r="E339" s="77" t="str">
        <f>CONCATENATE(SUM('Разделы 3, 4, 5'!AE32:AE32),"=",SUM('Разделы 3, 4, 5'!J32:K32),"+",SUM('Разделы 3, 4, 5'!Q32:T32),"+",SUM('Разделы 3, 4, 5'!AA32:AD32))</f>
        <v>0=0+0+0</v>
      </c>
    </row>
    <row r="340" spans="1:5" s="155" customFormat="1" ht="89.25">
      <c r="A340" s="81">
        <f>IF((SUM('Разделы 3, 4, 5'!AE33:AE33)=SUM('Разделы 3, 4, 5'!J33:K33)+SUM('Разделы 3, 4, 5'!Q33:T33)+SUM('Разделы 3, 4, 5'!AA33:AD33)),"","Неверно!")</f>
      </c>
      <c r="B340" s="171" t="s">
        <v>628</v>
      </c>
      <c r="C340" s="77" t="s">
        <v>629</v>
      </c>
      <c r="D340" s="77" t="s">
        <v>123</v>
      </c>
      <c r="E340" s="77" t="str">
        <f>CONCATENATE(SUM('Разделы 3, 4, 5'!AE33:AE33),"=",SUM('Разделы 3, 4, 5'!J33:K33),"+",SUM('Разделы 3, 4, 5'!Q33:T33),"+",SUM('Разделы 3, 4, 5'!AA33:AD33))</f>
        <v>0=0+0+0</v>
      </c>
    </row>
    <row r="341" spans="1:5" s="155" customFormat="1" ht="89.25">
      <c r="A341" s="81">
        <f>IF((SUM('Разделы 3, 4, 5'!AE34:AE34)=SUM('Разделы 3, 4, 5'!J34:K34)+SUM('Разделы 3, 4, 5'!Q34:T34)+SUM('Разделы 3, 4, 5'!AA34:AD34)),"","Неверно!")</f>
      </c>
      <c r="B341" s="171" t="s">
        <v>628</v>
      </c>
      <c r="C341" s="77" t="s">
        <v>629</v>
      </c>
      <c r="D341" s="77" t="s">
        <v>123</v>
      </c>
      <c r="E341" s="77" t="str">
        <f>CONCATENATE(SUM('Разделы 3, 4, 5'!AE34:AE34),"=",SUM('Разделы 3, 4, 5'!J34:K34),"+",SUM('Разделы 3, 4, 5'!Q34:T34),"+",SUM('Разделы 3, 4, 5'!AA34:AD34))</f>
        <v>0=0+0+0</v>
      </c>
    </row>
    <row r="342" spans="1:5" s="155" customFormat="1" ht="114.75">
      <c r="A342" s="81">
        <f>IF((SUM('Разделы 3, 4, 5'!AJ8:AJ8)+SUM('Разделы 3, 4, 5'!R9:U9)+SUM('Разделы 3, 4, 5'!AB10:AD10)=SUM('Разделы 1, 2'!F22:F22)+SUM('Разделы 1, 2'!H22:H22)),"","Неверно!")</f>
      </c>
      <c r="B342" s="171" t="s">
        <v>630</v>
      </c>
      <c r="C342" s="77" t="s">
        <v>631</v>
      </c>
      <c r="D342" s="77" t="s">
        <v>231</v>
      </c>
      <c r="E342" s="77" t="str">
        <f>CONCATENATE(SUM('Разделы 3, 4, 5'!AJ8:AJ8),"+",SUM('Разделы 3, 4, 5'!R9:U9),"+",SUM('Разделы 3, 4, 5'!AB10:AD10),"=",SUM('Разделы 1, 2'!F22:F22),"+",SUM('Разделы 1, 2'!H22:H22))</f>
        <v>3+7+0=0+10</v>
      </c>
    </row>
    <row r="343" spans="1:5" s="155" customFormat="1" ht="38.25">
      <c r="A343" s="81">
        <f>IF((SUM('Разделы 1, 2'!M10:M10)&lt;=SUM('Разделы 1, 2'!J10:J10)),"","Неверно!")</f>
      </c>
      <c r="B343" s="171" t="s">
        <v>632</v>
      </c>
      <c r="C343" s="77" t="s">
        <v>633</v>
      </c>
      <c r="D343" s="77" t="s">
        <v>92</v>
      </c>
      <c r="E343" s="77" t="str">
        <f>CONCATENATE(SUM('Разделы 1, 2'!M10:M10),"&lt;=",SUM('Разделы 1, 2'!J10:J10))</f>
        <v>0&lt;=778</v>
      </c>
    </row>
    <row r="344" spans="1:5" s="155" customFormat="1" ht="38.25">
      <c r="A344" s="81">
        <f>IF((SUM('Разделы 1, 2'!M11:M11)&lt;=SUM('Разделы 1, 2'!J11:J11)),"","Неверно!")</f>
      </c>
      <c r="B344" s="171" t="s">
        <v>632</v>
      </c>
      <c r="C344" s="77" t="s">
        <v>633</v>
      </c>
      <c r="D344" s="77" t="s">
        <v>92</v>
      </c>
      <c r="E344" s="77" t="str">
        <f>CONCATENATE(SUM('Разделы 1, 2'!M11:M11),"&lt;=",SUM('Разделы 1, 2'!J11:J11))</f>
        <v>0&lt;=673</v>
      </c>
    </row>
    <row r="345" spans="1:5" s="155" customFormat="1" ht="38.25">
      <c r="A345" s="81">
        <f>IF((SUM('Разделы 1, 2'!M12:M12)&lt;=SUM('Разделы 1, 2'!J12:J12)),"","Неверно!")</f>
      </c>
      <c r="B345" s="171" t="s">
        <v>632</v>
      </c>
      <c r="C345" s="77" t="s">
        <v>633</v>
      </c>
      <c r="D345" s="77" t="s">
        <v>92</v>
      </c>
      <c r="E345" s="77" t="str">
        <f>CONCATENATE(SUM('Разделы 1, 2'!M12:M12),"&lt;=",SUM('Разделы 1, 2'!J12:J12))</f>
        <v>0&lt;=105</v>
      </c>
    </row>
    <row r="346" spans="1:5" s="155" customFormat="1" ht="38.25">
      <c r="A346" s="81">
        <f>IF((SUM('Разделы 3, 4, 5'!AA15:AA15)=0),"","Неверно!")</f>
      </c>
      <c r="B346" s="171" t="s">
        <v>634</v>
      </c>
      <c r="C346" s="77" t="s">
        <v>635</v>
      </c>
      <c r="D346" s="77" t="s">
        <v>122</v>
      </c>
      <c r="E346" s="77" t="str">
        <f>CONCATENATE(SUM('Разделы 3, 4, 5'!AA15:AA15),"=",0)</f>
        <v>0=0</v>
      </c>
    </row>
    <row r="347" spans="1:5" s="155" customFormat="1" ht="38.25">
      <c r="A347" s="81">
        <f>IF((SUM('Разделы 3, 4, 5'!AB15:AB15)=0),"","Неверно!")</f>
      </c>
      <c r="B347" s="171" t="s">
        <v>634</v>
      </c>
      <c r="C347" s="77" t="s">
        <v>635</v>
      </c>
      <c r="D347" s="77" t="s">
        <v>122</v>
      </c>
      <c r="E347" s="77" t="str">
        <f>CONCATENATE(SUM('Разделы 3, 4, 5'!AB15:AB15),"=",0)</f>
        <v>0=0</v>
      </c>
    </row>
    <row r="348" spans="1:5" s="155" customFormat="1" ht="38.25">
      <c r="A348" s="81">
        <f>IF((SUM('Разделы 3, 4, 5'!AC15:AC15)=0),"","Неверно!")</f>
      </c>
      <c r="B348" s="171" t="s">
        <v>634</v>
      </c>
      <c r="C348" s="77" t="s">
        <v>635</v>
      </c>
      <c r="D348" s="77" t="s">
        <v>122</v>
      </c>
      <c r="E348" s="77" t="str">
        <f>CONCATENATE(SUM('Разделы 3, 4, 5'!AC15:AC15),"=",0)</f>
        <v>0=0</v>
      </c>
    </row>
    <row r="349" spans="1:5" s="155" customFormat="1" ht="38.25">
      <c r="A349" s="81">
        <f>IF((SUM('Разделы 3, 4, 5'!AD15:AD15)=0),"","Неверно!")</f>
      </c>
      <c r="B349" s="171" t="s">
        <v>634</v>
      </c>
      <c r="C349" s="77" t="s">
        <v>635</v>
      </c>
      <c r="D349" s="77" t="s">
        <v>122</v>
      </c>
      <c r="E349" s="77" t="str">
        <f>CONCATENATE(SUM('Разделы 3, 4, 5'!AD15:AD15),"=",0)</f>
        <v>0=0</v>
      </c>
    </row>
    <row r="350" spans="1:5" s="155" customFormat="1" ht="38.25">
      <c r="A350" s="81">
        <f>IF((SUM('Разделы 3, 4, 5'!AE15:AE15)=0),"","Неверно!")</f>
      </c>
      <c r="B350" s="171" t="s">
        <v>634</v>
      </c>
      <c r="C350" s="77" t="s">
        <v>635</v>
      </c>
      <c r="D350" s="77" t="s">
        <v>122</v>
      </c>
      <c r="E350" s="77" t="str">
        <f>CONCATENATE(SUM('Разделы 3, 4, 5'!AE15:AE15),"=",0)</f>
        <v>0=0</v>
      </c>
    </row>
    <row r="351" spans="1:5" s="155" customFormat="1" ht="38.25">
      <c r="A351" s="81">
        <f>IF((SUM('Разделы 3, 4, 5'!AF15:AF15)=0),"","Неверно!")</f>
      </c>
      <c r="B351" s="171" t="s">
        <v>634</v>
      </c>
      <c r="C351" s="77" t="s">
        <v>635</v>
      </c>
      <c r="D351" s="77" t="s">
        <v>122</v>
      </c>
      <c r="E351" s="77" t="str">
        <f>CONCATENATE(SUM('Разделы 3, 4, 5'!AF15:AF15),"=",0)</f>
        <v>0=0</v>
      </c>
    </row>
    <row r="352" spans="1:5" s="155" customFormat="1" ht="38.25">
      <c r="A352" s="81">
        <f>IF((SUM('Разделы 3, 4, 5'!AG15:AG15)=0),"","Неверно!")</f>
      </c>
      <c r="B352" s="171" t="s">
        <v>634</v>
      </c>
      <c r="C352" s="77" t="s">
        <v>635</v>
      </c>
      <c r="D352" s="77" t="s">
        <v>122</v>
      </c>
      <c r="E352" s="77" t="str">
        <f>CONCATENATE(SUM('Разделы 3, 4, 5'!AG15:AG15),"=",0)</f>
        <v>0=0</v>
      </c>
    </row>
    <row r="353" spans="1:5" s="155" customFormat="1" ht="38.25">
      <c r="A353" s="81">
        <f>IF((SUM('Разделы 3, 4, 5'!AH15:AH15)=0),"","Неверно!")</f>
      </c>
      <c r="B353" s="171" t="s">
        <v>634</v>
      </c>
      <c r="C353" s="77" t="s">
        <v>635</v>
      </c>
      <c r="D353" s="77" t="s">
        <v>122</v>
      </c>
      <c r="E353" s="77" t="str">
        <f>CONCATENATE(SUM('Разделы 3, 4, 5'!AH15:AH15),"=",0)</f>
        <v>0=0</v>
      </c>
    </row>
    <row r="354" spans="1:5" s="155" customFormat="1" ht="38.25">
      <c r="A354" s="81">
        <f>IF((SUM('Разделы 3, 4, 5'!AI15:AI15)=0),"","Неверно!")</f>
      </c>
      <c r="B354" s="171" t="s">
        <v>634</v>
      </c>
      <c r="C354" s="77" t="s">
        <v>635</v>
      </c>
      <c r="D354" s="77" t="s">
        <v>122</v>
      </c>
      <c r="E354" s="77" t="str">
        <f>CONCATENATE(SUM('Разделы 3, 4, 5'!AI15:AI15),"=",0)</f>
        <v>0=0</v>
      </c>
    </row>
    <row r="355" spans="1:5" s="155" customFormat="1" ht="38.25">
      <c r="A355" s="81">
        <f>IF((SUM('Разделы 3, 4, 5'!AJ15:AJ15)=0),"","Неверно!")</f>
      </c>
      <c r="B355" s="171" t="s">
        <v>634</v>
      </c>
      <c r="C355" s="77" t="s">
        <v>635</v>
      </c>
      <c r="D355" s="77" t="s">
        <v>122</v>
      </c>
      <c r="E355" s="77" t="str">
        <f>CONCATENATE(SUM('Разделы 3, 4, 5'!AJ15:AJ15),"=",0)</f>
        <v>0=0</v>
      </c>
    </row>
    <row r="356" spans="1:5" s="155" customFormat="1" ht="38.25">
      <c r="A356" s="81">
        <f>IF((SUM('Разделы 3, 4, 5'!AK15:AK15)=0),"","Неверно!")</f>
      </c>
      <c r="B356" s="171" t="s">
        <v>634</v>
      </c>
      <c r="C356" s="77" t="s">
        <v>635</v>
      </c>
      <c r="D356" s="77" t="s">
        <v>122</v>
      </c>
      <c r="E356" s="77" t="str">
        <f>CONCATENATE(SUM('Разделы 3, 4, 5'!AK15:AK15),"=",0)</f>
        <v>0=0</v>
      </c>
    </row>
    <row r="357" spans="1:5" s="155" customFormat="1" ht="38.25">
      <c r="A357" s="81">
        <f>IF((SUM('Разделы 3, 4, 5'!AL15:AL15)=0),"","Неверно!")</f>
      </c>
      <c r="B357" s="171" t="s">
        <v>634</v>
      </c>
      <c r="C357" s="77" t="s">
        <v>635</v>
      </c>
      <c r="D357" s="77" t="s">
        <v>122</v>
      </c>
      <c r="E357" s="77" t="str">
        <f>CONCATENATE(SUM('Разделы 3, 4, 5'!AL15:AL15),"=",0)</f>
        <v>0=0</v>
      </c>
    </row>
    <row r="358" spans="1:5" s="155" customFormat="1" ht="38.25">
      <c r="A358" s="81">
        <f>IF((SUM('Разделы 3, 4, 5'!E15:E15)=0),"","Неверно!")</f>
      </c>
      <c r="B358" s="171" t="s">
        <v>634</v>
      </c>
      <c r="C358" s="77" t="s">
        <v>635</v>
      </c>
      <c r="D358" s="77" t="s">
        <v>122</v>
      </c>
      <c r="E358" s="77" t="str">
        <f>CONCATENATE(SUM('Разделы 3, 4, 5'!E15:E15),"=",0)</f>
        <v>0=0</v>
      </c>
    </row>
    <row r="359" spans="1:5" s="155" customFormat="1" ht="38.25">
      <c r="A359" s="81">
        <f>IF((SUM('Разделы 3, 4, 5'!F15:F15)=0),"","Неверно!")</f>
      </c>
      <c r="B359" s="171" t="s">
        <v>634</v>
      </c>
      <c r="C359" s="77" t="s">
        <v>635</v>
      </c>
      <c r="D359" s="77" t="s">
        <v>122</v>
      </c>
      <c r="E359" s="77" t="str">
        <f>CONCATENATE(SUM('Разделы 3, 4, 5'!F15:F15),"=",0)</f>
        <v>0=0</v>
      </c>
    </row>
    <row r="360" spans="1:5" s="155" customFormat="1" ht="38.25">
      <c r="A360" s="81">
        <f>IF((SUM('Разделы 3, 4, 5'!G15:G15)=0),"","Неверно!")</f>
      </c>
      <c r="B360" s="171" t="s">
        <v>634</v>
      </c>
      <c r="C360" s="77" t="s">
        <v>635</v>
      </c>
      <c r="D360" s="77" t="s">
        <v>122</v>
      </c>
      <c r="E360" s="77" t="str">
        <f>CONCATENATE(SUM('Разделы 3, 4, 5'!G15:G15),"=",0)</f>
        <v>0=0</v>
      </c>
    </row>
    <row r="361" spans="1:5" s="155" customFormat="1" ht="38.25">
      <c r="A361" s="81">
        <f>IF((SUM('Разделы 3, 4, 5'!H15:H15)=0),"","Неверно!")</f>
      </c>
      <c r="B361" s="171" t="s">
        <v>634</v>
      </c>
      <c r="C361" s="77" t="s">
        <v>635</v>
      </c>
      <c r="D361" s="77" t="s">
        <v>122</v>
      </c>
      <c r="E361" s="77" t="str">
        <f>CONCATENATE(SUM('Разделы 3, 4, 5'!H15:H15),"=",0)</f>
        <v>0=0</v>
      </c>
    </row>
    <row r="362" spans="1:5" s="155" customFormat="1" ht="38.25">
      <c r="A362" s="81">
        <f>IF((SUM('Разделы 3, 4, 5'!I15:I15)=0),"","Неверно!")</f>
      </c>
      <c r="B362" s="171" t="s">
        <v>634</v>
      </c>
      <c r="C362" s="77" t="s">
        <v>635</v>
      </c>
      <c r="D362" s="77" t="s">
        <v>122</v>
      </c>
      <c r="E362" s="77" t="str">
        <f>CONCATENATE(SUM('Разделы 3, 4, 5'!I15:I15),"=",0)</f>
        <v>0=0</v>
      </c>
    </row>
    <row r="363" spans="1:5" s="155" customFormat="1" ht="38.25">
      <c r="A363" s="81">
        <f>IF((SUM('Разделы 3, 4, 5'!J15:J15)=0),"","Неверно!")</f>
      </c>
      <c r="B363" s="171" t="s">
        <v>634</v>
      </c>
      <c r="C363" s="77" t="s">
        <v>635</v>
      </c>
      <c r="D363" s="77" t="s">
        <v>122</v>
      </c>
      <c r="E363" s="77" t="str">
        <f>CONCATENATE(SUM('Разделы 3, 4, 5'!J15:J15),"=",0)</f>
        <v>0=0</v>
      </c>
    </row>
    <row r="364" spans="1:5" s="155" customFormat="1" ht="38.25">
      <c r="A364" s="81">
        <f>IF((SUM('Разделы 3, 4, 5'!K15:K15)=0),"","Неверно!")</f>
      </c>
      <c r="B364" s="171" t="s">
        <v>634</v>
      </c>
      <c r="C364" s="77" t="s">
        <v>635</v>
      </c>
      <c r="D364" s="77" t="s">
        <v>122</v>
      </c>
      <c r="E364" s="77" t="str">
        <f>CONCATENATE(SUM('Разделы 3, 4, 5'!K15:K15),"=",0)</f>
        <v>0=0</v>
      </c>
    </row>
    <row r="365" spans="1:5" s="155" customFormat="1" ht="38.25">
      <c r="A365" s="81">
        <f>IF((SUM('Разделы 3, 4, 5'!L15:L15)=0),"","Неверно!")</f>
      </c>
      <c r="B365" s="171" t="s">
        <v>634</v>
      </c>
      <c r="C365" s="77" t="s">
        <v>635</v>
      </c>
      <c r="D365" s="77" t="s">
        <v>122</v>
      </c>
      <c r="E365" s="77" t="str">
        <f>CONCATENATE(SUM('Разделы 3, 4, 5'!L15:L15),"=",0)</f>
        <v>0=0</v>
      </c>
    </row>
    <row r="366" spans="1:5" s="155" customFormat="1" ht="38.25">
      <c r="A366" s="81">
        <f>IF((SUM('Разделы 3, 4, 5'!M15:M15)=0),"","Неверно!")</f>
      </c>
      <c r="B366" s="171" t="s">
        <v>634</v>
      </c>
      <c r="C366" s="77" t="s">
        <v>635</v>
      </c>
      <c r="D366" s="77" t="s">
        <v>122</v>
      </c>
      <c r="E366" s="77" t="str">
        <f>CONCATENATE(SUM('Разделы 3, 4, 5'!M15:M15),"=",0)</f>
        <v>0=0</v>
      </c>
    </row>
    <row r="367" spans="1:5" s="155" customFormat="1" ht="38.25">
      <c r="A367" s="81">
        <f>IF((SUM('Разделы 3, 4, 5'!N15:N15)=0),"","Неверно!")</f>
      </c>
      <c r="B367" s="171" t="s">
        <v>634</v>
      </c>
      <c r="C367" s="77" t="s">
        <v>635</v>
      </c>
      <c r="D367" s="77" t="s">
        <v>122</v>
      </c>
      <c r="E367" s="77" t="str">
        <f>CONCATENATE(SUM('Разделы 3, 4, 5'!N15:N15),"=",0)</f>
        <v>0=0</v>
      </c>
    </row>
    <row r="368" spans="1:5" s="155" customFormat="1" ht="38.25">
      <c r="A368" s="81">
        <f>IF((SUM('Разделы 3, 4, 5'!O15:O15)=0),"","Неверно!")</f>
      </c>
      <c r="B368" s="171" t="s">
        <v>634</v>
      </c>
      <c r="C368" s="77" t="s">
        <v>635</v>
      </c>
      <c r="D368" s="77" t="s">
        <v>122</v>
      </c>
      <c r="E368" s="77" t="str">
        <f>CONCATENATE(SUM('Разделы 3, 4, 5'!O15:O15),"=",0)</f>
        <v>0=0</v>
      </c>
    </row>
    <row r="369" spans="1:5" s="155" customFormat="1" ht="38.25">
      <c r="A369" s="81">
        <f>IF((SUM('Разделы 3, 4, 5'!P15:P15)=0),"","Неверно!")</f>
      </c>
      <c r="B369" s="171" t="s">
        <v>634</v>
      </c>
      <c r="C369" s="77" t="s">
        <v>635</v>
      </c>
      <c r="D369" s="77" t="s">
        <v>122</v>
      </c>
      <c r="E369" s="77" t="str">
        <f>CONCATENATE(SUM('Разделы 3, 4, 5'!P15:P15),"=",0)</f>
        <v>0=0</v>
      </c>
    </row>
    <row r="370" spans="1:5" s="155" customFormat="1" ht="38.25">
      <c r="A370" s="81">
        <f>IF((SUM('Разделы 3, 4, 5'!Q15:Q15)=0),"","Неверно!")</f>
      </c>
      <c r="B370" s="171" t="s">
        <v>634</v>
      </c>
      <c r="C370" s="77" t="s">
        <v>635</v>
      </c>
      <c r="D370" s="77" t="s">
        <v>122</v>
      </c>
      <c r="E370" s="77" t="str">
        <f>CONCATENATE(SUM('Разделы 3, 4, 5'!Q15:Q15),"=",0)</f>
        <v>0=0</v>
      </c>
    </row>
    <row r="371" spans="1:5" s="155" customFormat="1" ht="38.25">
      <c r="A371" s="81">
        <f>IF((SUM('Разделы 3, 4, 5'!R15:R15)=0),"","Неверно!")</f>
      </c>
      <c r="B371" s="171" t="s">
        <v>634</v>
      </c>
      <c r="C371" s="77" t="s">
        <v>635</v>
      </c>
      <c r="D371" s="77" t="s">
        <v>122</v>
      </c>
      <c r="E371" s="77" t="str">
        <f>CONCATENATE(SUM('Разделы 3, 4, 5'!R15:R15),"=",0)</f>
        <v>0=0</v>
      </c>
    </row>
    <row r="372" spans="1:5" s="155" customFormat="1" ht="38.25">
      <c r="A372" s="81">
        <f>IF((SUM('Разделы 3, 4, 5'!S15:S15)=0),"","Неверно!")</f>
      </c>
      <c r="B372" s="171" t="s">
        <v>634</v>
      </c>
      <c r="C372" s="77" t="s">
        <v>635</v>
      </c>
      <c r="D372" s="77" t="s">
        <v>122</v>
      </c>
      <c r="E372" s="77" t="str">
        <f>CONCATENATE(SUM('Разделы 3, 4, 5'!S15:S15),"=",0)</f>
        <v>0=0</v>
      </c>
    </row>
    <row r="373" spans="1:5" s="155" customFormat="1" ht="38.25">
      <c r="A373" s="81">
        <f>IF((SUM('Разделы 3, 4, 5'!T15:T15)=0),"","Неверно!")</f>
      </c>
      <c r="B373" s="171" t="s">
        <v>634</v>
      </c>
      <c r="C373" s="77" t="s">
        <v>635</v>
      </c>
      <c r="D373" s="77" t="s">
        <v>122</v>
      </c>
      <c r="E373" s="77" t="str">
        <f>CONCATENATE(SUM('Разделы 3, 4, 5'!T15:T15),"=",0)</f>
        <v>0=0</v>
      </c>
    </row>
    <row r="374" spans="1:5" s="155" customFormat="1" ht="38.25">
      <c r="A374" s="81">
        <f>IF((SUM('Разделы 3, 4, 5'!U15:U15)=0),"","Неверно!")</f>
      </c>
      <c r="B374" s="171" t="s">
        <v>634</v>
      </c>
      <c r="C374" s="77" t="s">
        <v>635</v>
      </c>
      <c r="D374" s="77" t="s">
        <v>122</v>
      </c>
      <c r="E374" s="77" t="str">
        <f>CONCATENATE(SUM('Разделы 3, 4, 5'!U15:U15),"=",0)</f>
        <v>0=0</v>
      </c>
    </row>
    <row r="375" spans="1:5" s="155" customFormat="1" ht="38.25">
      <c r="A375" s="81">
        <f>IF((SUM('Разделы 3, 4, 5'!V15:V15)=0),"","Неверно!")</f>
      </c>
      <c r="B375" s="171" t="s">
        <v>634</v>
      </c>
      <c r="C375" s="77" t="s">
        <v>635</v>
      </c>
      <c r="D375" s="77" t="s">
        <v>122</v>
      </c>
      <c r="E375" s="77" t="str">
        <f>CONCATENATE(SUM('Разделы 3, 4, 5'!V15:V15),"=",0)</f>
        <v>0=0</v>
      </c>
    </row>
    <row r="376" spans="1:5" s="155" customFormat="1" ht="38.25">
      <c r="A376" s="81">
        <f>IF((SUM('Разделы 3, 4, 5'!W15:W15)=0),"","Неверно!")</f>
      </c>
      <c r="B376" s="171" t="s">
        <v>634</v>
      </c>
      <c r="C376" s="77" t="s">
        <v>635</v>
      </c>
      <c r="D376" s="77" t="s">
        <v>122</v>
      </c>
      <c r="E376" s="77" t="str">
        <f>CONCATENATE(SUM('Разделы 3, 4, 5'!W15:W15),"=",0)</f>
        <v>0=0</v>
      </c>
    </row>
    <row r="377" spans="1:5" s="155" customFormat="1" ht="38.25">
      <c r="A377" s="81">
        <f>IF((SUM('Разделы 3, 4, 5'!X15:X15)=0),"","Неверно!")</f>
      </c>
      <c r="B377" s="171" t="s">
        <v>634</v>
      </c>
      <c r="C377" s="77" t="s">
        <v>635</v>
      </c>
      <c r="D377" s="77" t="s">
        <v>122</v>
      </c>
      <c r="E377" s="77" t="str">
        <f>CONCATENATE(SUM('Разделы 3, 4, 5'!X15:X15),"=",0)</f>
        <v>0=0</v>
      </c>
    </row>
    <row r="378" spans="1:5" s="155" customFormat="1" ht="38.25">
      <c r="A378" s="81">
        <f>IF((SUM('Разделы 3, 4, 5'!Y15:Y15)=0),"","Неверно!")</f>
      </c>
      <c r="B378" s="171" t="s">
        <v>634</v>
      </c>
      <c r="C378" s="77" t="s">
        <v>635</v>
      </c>
      <c r="D378" s="77" t="s">
        <v>122</v>
      </c>
      <c r="E378" s="77" t="str">
        <f>CONCATENATE(SUM('Разделы 3, 4, 5'!Y15:Y15),"=",0)</f>
        <v>0=0</v>
      </c>
    </row>
    <row r="379" spans="1:5" s="155" customFormat="1" ht="38.25">
      <c r="A379" s="81">
        <f>IF((SUM('Разделы 3, 4, 5'!Z15:Z15)=0),"","Неверно!")</f>
      </c>
      <c r="B379" s="171" t="s">
        <v>634</v>
      </c>
      <c r="C379" s="77" t="s">
        <v>635</v>
      </c>
      <c r="D379" s="77" t="s">
        <v>122</v>
      </c>
      <c r="E379" s="77" t="str">
        <f>CONCATENATE(SUM('Разделы 3, 4, 5'!Z15:Z15),"=",0)</f>
        <v>0=0</v>
      </c>
    </row>
    <row r="380" spans="1:5" s="155" customFormat="1" ht="38.25">
      <c r="A380" s="81">
        <f>IF((SUM('Разделы 3, 4, 5'!AA10:AA10)=0),"","Неверно!")</f>
      </c>
      <c r="B380" s="171" t="s">
        <v>636</v>
      </c>
      <c r="C380" s="77" t="s">
        <v>637</v>
      </c>
      <c r="D380" s="77" t="s">
        <v>232</v>
      </c>
      <c r="E380" s="77" t="str">
        <f>CONCATENATE(SUM('Разделы 3, 4, 5'!AA10:AA10),"=",0)</f>
        <v>0=0</v>
      </c>
    </row>
    <row r="381" spans="1:5" s="155" customFormat="1" ht="38.25">
      <c r="A381" s="81">
        <f>IF((SUM('Разделы 3, 4, 5'!AB10:AB10)=0),"","Неверно!")</f>
      </c>
      <c r="B381" s="171" t="s">
        <v>636</v>
      </c>
      <c r="C381" s="77" t="s">
        <v>637</v>
      </c>
      <c r="D381" s="77" t="s">
        <v>232</v>
      </c>
      <c r="E381" s="77" t="str">
        <f>CONCATENATE(SUM('Разделы 3, 4, 5'!AB10:AB10),"=",0)</f>
        <v>0=0</v>
      </c>
    </row>
    <row r="382" spans="1:5" s="155" customFormat="1" ht="38.25">
      <c r="A382" s="81">
        <f>IF((SUM('Разделы 3, 4, 5'!AC10:AC10)=0),"","Неверно!")</f>
      </c>
      <c r="B382" s="171" t="s">
        <v>636</v>
      </c>
      <c r="C382" s="77" t="s">
        <v>637</v>
      </c>
      <c r="D382" s="77" t="s">
        <v>232</v>
      </c>
      <c r="E382" s="77" t="str">
        <f>CONCATENATE(SUM('Разделы 3, 4, 5'!AC10:AC10),"=",0)</f>
        <v>0=0</v>
      </c>
    </row>
    <row r="383" spans="1:5" s="155" customFormat="1" ht="38.25">
      <c r="A383" s="81">
        <f>IF((SUM('Разделы 3, 4, 5'!AD10:AD10)=0),"","Неверно!")</f>
      </c>
      <c r="B383" s="171" t="s">
        <v>636</v>
      </c>
      <c r="C383" s="77" t="s">
        <v>637</v>
      </c>
      <c r="D383" s="77" t="s">
        <v>232</v>
      </c>
      <c r="E383" s="77" t="str">
        <f>CONCATENATE(SUM('Разделы 3, 4, 5'!AD10:AD10),"=",0)</f>
        <v>0=0</v>
      </c>
    </row>
    <row r="384" spans="1:5" s="155" customFormat="1" ht="38.25">
      <c r="A384" s="81">
        <f>IF((SUM('Разделы 3, 4, 5'!AE10:AE10)=0),"","Неверно!")</f>
      </c>
      <c r="B384" s="171" t="s">
        <v>636</v>
      </c>
      <c r="C384" s="77" t="s">
        <v>637</v>
      </c>
      <c r="D384" s="77" t="s">
        <v>232</v>
      </c>
      <c r="E384" s="77" t="str">
        <f>CONCATENATE(SUM('Разделы 3, 4, 5'!AE10:AE10),"=",0)</f>
        <v>0=0</v>
      </c>
    </row>
    <row r="385" spans="1:5" s="155" customFormat="1" ht="38.25">
      <c r="A385" s="81">
        <f>IF((SUM('Разделы 3, 4, 5'!AF10:AF10)=0),"","Неверно!")</f>
      </c>
      <c r="B385" s="171" t="s">
        <v>636</v>
      </c>
      <c r="C385" s="77" t="s">
        <v>637</v>
      </c>
      <c r="D385" s="77" t="s">
        <v>232</v>
      </c>
      <c r="E385" s="77" t="str">
        <f>CONCATENATE(SUM('Разделы 3, 4, 5'!AF10:AF10),"=",0)</f>
        <v>0=0</v>
      </c>
    </row>
    <row r="386" spans="1:5" s="155" customFormat="1" ht="38.25">
      <c r="A386" s="81">
        <f>IF((SUM('Разделы 3, 4, 5'!AG10:AG10)=0),"","Неверно!")</f>
      </c>
      <c r="B386" s="171" t="s">
        <v>636</v>
      </c>
      <c r="C386" s="77" t="s">
        <v>637</v>
      </c>
      <c r="D386" s="77" t="s">
        <v>232</v>
      </c>
      <c r="E386" s="77" t="str">
        <f>CONCATENATE(SUM('Разделы 3, 4, 5'!AG10:AG10),"=",0)</f>
        <v>0=0</v>
      </c>
    </row>
    <row r="387" spans="1:5" s="155" customFormat="1" ht="38.25">
      <c r="A387" s="81">
        <f>IF((SUM('Разделы 3, 4, 5'!AH10:AH10)=0),"","Неверно!")</f>
      </c>
      <c r="B387" s="171" t="s">
        <v>636</v>
      </c>
      <c r="C387" s="77" t="s">
        <v>637</v>
      </c>
      <c r="D387" s="77" t="s">
        <v>232</v>
      </c>
      <c r="E387" s="77" t="str">
        <f>CONCATENATE(SUM('Разделы 3, 4, 5'!AH10:AH10),"=",0)</f>
        <v>0=0</v>
      </c>
    </row>
    <row r="388" spans="1:5" s="155" customFormat="1" ht="38.25">
      <c r="A388" s="81">
        <f>IF((SUM('Разделы 3, 4, 5'!AI10:AI10)=0),"","Неверно!")</f>
      </c>
      <c r="B388" s="171" t="s">
        <v>636</v>
      </c>
      <c r="C388" s="77" t="s">
        <v>637</v>
      </c>
      <c r="D388" s="77" t="s">
        <v>232</v>
      </c>
      <c r="E388" s="77" t="str">
        <f>CONCATENATE(SUM('Разделы 3, 4, 5'!AI10:AI10),"=",0)</f>
        <v>0=0</v>
      </c>
    </row>
    <row r="389" spans="1:5" s="155" customFormat="1" ht="38.25">
      <c r="A389" s="81">
        <f>IF((SUM('Разделы 3, 4, 5'!AJ10:AJ10)=0),"","Неверно!")</f>
      </c>
      <c r="B389" s="171" t="s">
        <v>636</v>
      </c>
      <c r="C389" s="77" t="s">
        <v>637</v>
      </c>
      <c r="D389" s="77" t="s">
        <v>232</v>
      </c>
      <c r="E389" s="77" t="str">
        <f>CONCATENATE(SUM('Разделы 3, 4, 5'!AJ10:AJ10),"=",0)</f>
        <v>0=0</v>
      </c>
    </row>
    <row r="390" spans="1:5" s="155" customFormat="1" ht="38.25">
      <c r="A390" s="81">
        <f>IF((SUM('Разделы 3, 4, 5'!AK10:AK10)=0),"","Неверно!")</f>
      </c>
      <c r="B390" s="171" t="s">
        <v>636</v>
      </c>
      <c r="C390" s="77" t="s">
        <v>637</v>
      </c>
      <c r="D390" s="77" t="s">
        <v>232</v>
      </c>
      <c r="E390" s="77" t="str">
        <f>CONCATENATE(SUM('Разделы 3, 4, 5'!AK10:AK10),"=",0)</f>
        <v>0=0</v>
      </c>
    </row>
    <row r="391" spans="1:5" s="155" customFormat="1" ht="38.25">
      <c r="A391" s="81">
        <f>IF((SUM('Разделы 3, 4, 5'!AL10:AL10)=0),"","Неверно!")</f>
      </c>
      <c r="B391" s="171" t="s">
        <v>636</v>
      </c>
      <c r="C391" s="77" t="s">
        <v>637</v>
      </c>
      <c r="D391" s="77" t="s">
        <v>232</v>
      </c>
      <c r="E391" s="77" t="str">
        <f>CONCATENATE(SUM('Разделы 3, 4, 5'!AL10:AL10),"=",0)</f>
        <v>0=0</v>
      </c>
    </row>
    <row r="392" spans="1:5" s="155" customFormat="1" ht="38.25">
      <c r="A392" s="81">
        <f>IF((SUM('Разделы 3, 4, 5'!E10:E10)=0),"","Неверно!")</f>
      </c>
      <c r="B392" s="171" t="s">
        <v>636</v>
      </c>
      <c r="C392" s="77" t="s">
        <v>637</v>
      </c>
      <c r="D392" s="77" t="s">
        <v>232</v>
      </c>
      <c r="E392" s="77" t="str">
        <f>CONCATENATE(SUM('Разделы 3, 4, 5'!E10:E10),"=",0)</f>
        <v>0=0</v>
      </c>
    </row>
    <row r="393" spans="1:5" s="155" customFormat="1" ht="38.25">
      <c r="A393" s="81">
        <f>IF((SUM('Разделы 3, 4, 5'!F10:F10)=0),"","Неверно!")</f>
      </c>
      <c r="B393" s="171" t="s">
        <v>636</v>
      </c>
      <c r="C393" s="77" t="s">
        <v>637</v>
      </c>
      <c r="D393" s="77" t="s">
        <v>232</v>
      </c>
      <c r="E393" s="77" t="str">
        <f>CONCATENATE(SUM('Разделы 3, 4, 5'!F10:F10),"=",0)</f>
        <v>0=0</v>
      </c>
    </row>
    <row r="394" spans="1:5" s="155" customFormat="1" ht="38.25">
      <c r="A394" s="81">
        <f>IF((SUM('Разделы 3, 4, 5'!G10:G10)=0),"","Неверно!")</f>
      </c>
      <c r="B394" s="171" t="s">
        <v>636</v>
      </c>
      <c r="C394" s="77" t="s">
        <v>637</v>
      </c>
      <c r="D394" s="77" t="s">
        <v>232</v>
      </c>
      <c r="E394" s="77" t="str">
        <f>CONCATENATE(SUM('Разделы 3, 4, 5'!G10:G10),"=",0)</f>
        <v>0=0</v>
      </c>
    </row>
    <row r="395" spans="1:5" s="155" customFormat="1" ht="38.25">
      <c r="A395" s="81">
        <f>IF((SUM('Разделы 3, 4, 5'!H10:H10)=0),"","Неверно!")</f>
      </c>
      <c r="B395" s="171" t="s">
        <v>636</v>
      </c>
      <c r="C395" s="77" t="s">
        <v>637</v>
      </c>
      <c r="D395" s="77" t="s">
        <v>232</v>
      </c>
      <c r="E395" s="77" t="str">
        <f>CONCATENATE(SUM('Разделы 3, 4, 5'!H10:H10),"=",0)</f>
        <v>0=0</v>
      </c>
    </row>
    <row r="396" spans="1:5" s="155" customFormat="1" ht="38.25">
      <c r="A396" s="81">
        <f>IF((SUM('Разделы 3, 4, 5'!I10:I10)=0),"","Неверно!")</f>
      </c>
      <c r="B396" s="171" t="s">
        <v>636</v>
      </c>
      <c r="C396" s="77" t="s">
        <v>637</v>
      </c>
      <c r="D396" s="77" t="s">
        <v>232</v>
      </c>
      <c r="E396" s="77" t="str">
        <f>CONCATENATE(SUM('Разделы 3, 4, 5'!I10:I10),"=",0)</f>
        <v>0=0</v>
      </c>
    </row>
    <row r="397" spans="1:5" s="155" customFormat="1" ht="38.25">
      <c r="A397" s="81">
        <f>IF((SUM('Разделы 3, 4, 5'!J10:J10)=0),"","Неверно!")</f>
      </c>
      <c r="B397" s="171" t="s">
        <v>636</v>
      </c>
      <c r="C397" s="77" t="s">
        <v>637</v>
      </c>
      <c r="D397" s="77" t="s">
        <v>232</v>
      </c>
      <c r="E397" s="77" t="str">
        <f>CONCATENATE(SUM('Разделы 3, 4, 5'!J10:J10),"=",0)</f>
        <v>0=0</v>
      </c>
    </row>
    <row r="398" spans="1:5" s="155" customFormat="1" ht="38.25">
      <c r="A398" s="81">
        <f>IF((SUM('Разделы 3, 4, 5'!K10:K10)=0),"","Неверно!")</f>
      </c>
      <c r="B398" s="171" t="s">
        <v>636</v>
      </c>
      <c r="C398" s="77" t="s">
        <v>637</v>
      </c>
      <c r="D398" s="77" t="s">
        <v>232</v>
      </c>
      <c r="E398" s="77" t="str">
        <f>CONCATENATE(SUM('Разделы 3, 4, 5'!K10:K10),"=",0)</f>
        <v>0=0</v>
      </c>
    </row>
    <row r="399" spans="1:5" s="155" customFormat="1" ht="38.25">
      <c r="A399" s="81">
        <f>IF((SUM('Разделы 3, 4, 5'!L10:L10)=0),"","Неверно!")</f>
      </c>
      <c r="B399" s="171" t="s">
        <v>636</v>
      </c>
      <c r="C399" s="77" t="s">
        <v>637</v>
      </c>
      <c r="D399" s="77" t="s">
        <v>232</v>
      </c>
      <c r="E399" s="77" t="str">
        <f>CONCATENATE(SUM('Разделы 3, 4, 5'!L10:L10),"=",0)</f>
        <v>0=0</v>
      </c>
    </row>
    <row r="400" spans="1:5" s="155" customFormat="1" ht="38.25">
      <c r="A400" s="81">
        <f>IF((SUM('Разделы 3, 4, 5'!M10:M10)=0),"","Неверно!")</f>
      </c>
      <c r="B400" s="171" t="s">
        <v>636</v>
      </c>
      <c r="C400" s="77" t="s">
        <v>637</v>
      </c>
      <c r="D400" s="77" t="s">
        <v>232</v>
      </c>
      <c r="E400" s="77" t="str">
        <f>CONCATENATE(SUM('Разделы 3, 4, 5'!M10:M10),"=",0)</f>
        <v>0=0</v>
      </c>
    </row>
    <row r="401" spans="1:5" s="155" customFormat="1" ht="38.25">
      <c r="A401" s="81">
        <f>IF((SUM('Разделы 3, 4, 5'!N10:N10)=0),"","Неверно!")</f>
      </c>
      <c r="B401" s="171" t="s">
        <v>636</v>
      </c>
      <c r="C401" s="77" t="s">
        <v>637</v>
      </c>
      <c r="D401" s="77" t="s">
        <v>232</v>
      </c>
      <c r="E401" s="77" t="str">
        <f>CONCATENATE(SUM('Разделы 3, 4, 5'!N10:N10),"=",0)</f>
        <v>0=0</v>
      </c>
    </row>
    <row r="402" spans="1:5" s="155" customFormat="1" ht="38.25">
      <c r="A402" s="81">
        <f>IF((SUM('Разделы 3, 4, 5'!O10:O10)=0),"","Неверно!")</f>
      </c>
      <c r="B402" s="171" t="s">
        <v>636</v>
      </c>
      <c r="C402" s="77" t="s">
        <v>637</v>
      </c>
      <c r="D402" s="77" t="s">
        <v>232</v>
      </c>
      <c r="E402" s="77" t="str">
        <f>CONCATENATE(SUM('Разделы 3, 4, 5'!O10:O10),"=",0)</f>
        <v>0=0</v>
      </c>
    </row>
    <row r="403" spans="1:5" s="155" customFormat="1" ht="38.25">
      <c r="A403" s="81">
        <f>IF((SUM('Разделы 3, 4, 5'!P10:P10)=0),"","Неверно!")</f>
      </c>
      <c r="B403" s="171" t="s">
        <v>636</v>
      </c>
      <c r="C403" s="77" t="s">
        <v>637</v>
      </c>
      <c r="D403" s="77" t="s">
        <v>232</v>
      </c>
      <c r="E403" s="77" t="str">
        <f>CONCATENATE(SUM('Разделы 3, 4, 5'!P10:P10),"=",0)</f>
        <v>0=0</v>
      </c>
    </row>
    <row r="404" spans="1:5" s="155" customFormat="1" ht="38.25">
      <c r="A404" s="81">
        <f>IF((SUM('Разделы 3, 4, 5'!Q10:Q10)=0),"","Неверно!")</f>
      </c>
      <c r="B404" s="171" t="s">
        <v>636</v>
      </c>
      <c r="C404" s="77" t="s">
        <v>637</v>
      </c>
      <c r="D404" s="77" t="s">
        <v>232</v>
      </c>
      <c r="E404" s="77" t="str">
        <f>CONCATENATE(SUM('Разделы 3, 4, 5'!Q10:Q10),"=",0)</f>
        <v>0=0</v>
      </c>
    </row>
    <row r="405" spans="1:5" s="155" customFormat="1" ht="38.25">
      <c r="A405" s="81">
        <f>IF((SUM('Разделы 3, 4, 5'!R10:R10)=0),"","Неверно!")</f>
      </c>
      <c r="B405" s="171" t="s">
        <v>636</v>
      </c>
      <c r="C405" s="77" t="s">
        <v>637</v>
      </c>
      <c r="D405" s="77" t="s">
        <v>232</v>
      </c>
      <c r="E405" s="77" t="str">
        <f>CONCATENATE(SUM('Разделы 3, 4, 5'!R10:R10),"=",0)</f>
        <v>0=0</v>
      </c>
    </row>
    <row r="406" spans="1:5" s="155" customFormat="1" ht="38.25">
      <c r="A406" s="81">
        <f>IF((SUM('Разделы 3, 4, 5'!S10:S10)=0),"","Неверно!")</f>
      </c>
      <c r="B406" s="171" t="s">
        <v>636</v>
      </c>
      <c r="C406" s="77" t="s">
        <v>637</v>
      </c>
      <c r="D406" s="77" t="s">
        <v>232</v>
      </c>
      <c r="E406" s="77" t="str">
        <f>CONCATENATE(SUM('Разделы 3, 4, 5'!S10:S10),"=",0)</f>
        <v>0=0</v>
      </c>
    </row>
    <row r="407" spans="1:5" s="155" customFormat="1" ht="38.25">
      <c r="A407" s="81">
        <f>IF((SUM('Разделы 3, 4, 5'!T10:T10)=0),"","Неверно!")</f>
      </c>
      <c r="B407" s="171" t="s">
        <v>636</v>
      </c>
      <c r="C407" s="77" t="s">
        <v>637</v>
      </c>
      <c r="D407" s="77" t="s">
        <v>232</v>
      </c>
      <c r="E407" s="77" t="str">
        <f>CONCATENATE(SUM('Разделы 3, 4, 5'!T10:T10),"=",0)</f>
        <v>0=0</v>
      </c>
    </row>
    <row r="408" spans="1:5" s="155" customFormat="1" ht="38.25">
      <c r="A408" s="81">
        <f>IF((SUM('Разделы 3, 4, 5'!U10:U10)=0),"","Неверно!")</f>
      </c>
      <c r="B408" s="171" t="s">
        <v>636</v>
      </c>
      <c r="C408" s="77" t="s">
        <v>637</v>
      </c>
      <c r="D408" s="77" t="s">
        <v>232</v>
      </c>
      <c r="E408" s="77" t="str">
        <f>CONCATENATE(SUM('Разделы 3, 4, 5'!U10:U10),"=",0)</f>
        <v>0=0</v>
      </c>
    </row>
    <row r="409" spans="1:5" s="155" customFormat="1" ht="38.25">
      <c r="A409" s="81">
        <f>IF((SUM('Разделы 3, 4, 5'!V10:V10)=0),"","Неверно!")</f>
      </c>
      <c r="B409" s="171" t="s">
        <v>636</v>
      </c>
      <c r="C409" s="77" t="s">
        <v>637</v>
      </c>
      <c r="D409" s="77" t="s">
        <v>232</v>
      </c>
      <c r="E409" s="77" t="str">
        <f>CONCATENATE(SUM('Разделы 3, 4, 5'!V10:V10),"=",0)</f>
        <v>0=0</v>
      </c>
    </row>
    <row r="410" spans="1:5" s="155" customFormat="1" ht="38.25">
      <c r="A410" s="81">
        <f>IF((SUM('Разделы 3, 4, 5'!W10:W10)=0),"","Неверно!")</f>
      </c>
      <c r="B410" s="171" t="s">
        <v>636</v>
      </c>
      <c r="C410" s="77" t="s">
        <v>637</v>
      </c>
      <c r="D410" s="77" t="s">
        <v>232</v>
      </c>
      <c r="E410" s="77" t="str">
        <f>CONCATENATE(SUM('Разделы 3, 4, 5'!W10:W10),"=",0)</f>
        <v>0=0</v>
      </c>
    </row>
    <row r="411" spans="1:5" s="155" customFormat="1" ht="38.25">
      <c r="A411" s="81">
        <f>IF((SUM('Разделы 3, 4, 5'!X10:X10)=0),"","Неверно!")</f>
      </c>
      <c r="B411" s="171" t="s">
        <v>636</v>
      </c>
      <c r="C411" s="77" t="s">
        <v>637</v>
      </c>
      <c r="D411" s="77" t="s">
        <v>232</v>
      </c>
      <c r="E411" s="77" t="str">
        <f>CONCATENATE(SUM('Разделы 3, 4, 5'!X10:X10),"=",0)</f>
        <v>0=0</v>
      </c>
    </row>
    <row r="412" spans="1:5" s="155" customFormat="1" ht="38.25">
      <c r="A412" s="81">
        <f>IF((SUM('Разделы 3, 4, 5'!Y10:Y10)=0),"","Неверно!")</f>
      </c>
      <c r="B412" s="171" t="s">
        <v>636</v>
      </c>
      <c r="C412" s="77" t="s">
        <v>637</v>
      </c>
      <c r="D412" s="77" t="s">
        <v>232</v>
      </c>
      <c r="E412" s="77" t="str">
        <f>CONCATENATE(SUM('Разделы 3, 4, 5'!Y10:Y10),"=",0)</f>
        <v>0=0</v>
      </c>
    </row>
    <row r="413" spans="1:5" s="155" customFormat="1" ht="38.25">
      <c r="A413" s="81">
        <f>IF((SUM('Разделы 3, 4, 5'!Z10:Z10)=0),"","Неверно!")</f>
      </c>
      <c r="B413" s="171" t="s">
        <v>636</v>
      </c>
      <c r="C413" s="77" t="s">
        <v>637</v>
      </c>
      <c r="D413" s="77" t="s">
        <v>232</v>
      </c>
      <c r="E413" s="77" t="str">
        <f>CONCATENATE(SUM('Разделы 3, 4, 5'!Z10:Z10),"=",0)</f>
        <v>0=0</v>
      </c>
    </row>
    <row r="414" spans="1:5" s="155" customFormat="1" ht="38.25">
      <c r="A414" s="81">
        <f>IF((SUM('Разделы 3, 4, 5'!Q25:Q25)=SUM('Разделы 3, 4, 5'!L25:P25)),"","Неверно!")</f>
      </c>
      <c r="B414" s="171" t="s">
        <v>638</v>
      </c>
      <c r="C414" s="77" t="s">
        <v>639</v>
      </c>
      <c r="D414" s="77" t="s">
        <v>134</v>
      </c>
      <c r="E414" s="77" t="str">
        <f>CONCATENATE(SUM('Разделы 3, 4, 5'!Q25:Q25),"=",SUM('Разделы 3, 4, 5'!L25:P25))</f>
        <v>8=8</v>
      </c>
    </row>
    <row r="415" spans="1:5" s="155" customFormat="1" ht="38.25">
      <c r="A415" s="81">
        <f>IF((SUM('Разделы 3, 4, 5'!Q26:Q26)=SUM('Разделы 3, 4, 5'!L26:P26)),"","Неверно!")</f>
      </c>
      <c r="B415" s="171" t="s">
        <v>638</v>
      </c>
      <c r="C415" s="77" t="s">
        <v>639</v>
      </c>
      <c r="D415" s="77" t="s">
        <v>134</v>
      </c>
      <c r="E415" s="77" t="str">
        <f>CONCATENATE(SUM('Разделы 3, 4, 5'!Q26:Q26),"=",SUM('Разделы 3, 4, 5'!L26:P26))</f>
        <v>7=7</v>
      </c>
    </row>
    <row r="416" spans="1:5" s="155" customFormat="1" ht="38.25">
      <c r="A416" s="81">
        <f>IF((SUM('Разделы 3, 4, 5'!Q27:Q27)=SUM('Разделы 3, 4, 5'!L27:P27)),"","Неверно!")</f>
      </c>
      <c r="B416" s="171" t="s">
        <v>638</v>
      </c>
      <c r="C416" s="77" t="s">
        <v>639</v>
      </c>
      <c r="D416" s="77" t="s">
        <v>134</v>
      </c>
      <c r="E416" s="77" t="str">
        <f>CONCATENATE(SUM('Разделы 3, 4, 5'!Q27:Q27),"=",SUM('Разделы 3, 4, 5'!L27:P27))</f>
        <v>7=7</v>
      </c>
    </row>
    <row r="417" spans="1:5" s="155" customFormat="1" ht="38.25">
      <c r="A417" s="81">
        <f>IF((SUM('Разделы 3, 4, 5'!Q28:Q28)=SUM('Разделы 3, 4, 5'!L28:P28)),"","Неверно!")</f>
      </c>
      <c r="B417" s="171" t="s">
        <v>638</v>
      </c>
      <c r="C417" s="77" t="s">
        <v>639</v>
      </c>
      <c r="D417" s="77" t="s">
        <v>134</v>
      </c>
      <c r="E417" s="77" t="str">
        <f>CONCATENATE(SUM('Разделы 3, 4, 5'!Q28:Q28),"=",SUM('Разделы 3, 4, 5'!L28:P28))</f>
        <v>0=0</v>
      </c>
    </row>
    <row r="418" spans="1:5" s="155" customFormat="1" ht="38.25">
      <c r="A418" s="81">
        <f>IF((SUM('Разделы 3, 4, 5'!Q29:Q29)=SUM('Разделы 3, 4, 5'!L29:P29)),"","Неверно!")</f>
      </c>
      <c r="B418" s="171" t="s">
        <v>638</v>
      </c>
      <c r="C418" s="77" t="s">
        <v>639</v>
      </c>
      <c r="D418" s="77" t="s">
        <v>134</v>
      </c>
      <c r="E418" s="77" t="str">
        <f>CONCATENATE(SUM('Разделы 3, 4, 5'!Q29:Q29),"=",SUM('Разделы 3, 4, 5'!L29:P29))</f>
        <v>0=0</v>
      </c>
    </row>
    <row r="419" spans="1:5" s="155" customFormat="1" ht="38.25">
      <c r="A419" s="81">
        <f>IF((SUM('Разделы 3, 4, 5'!Q30:Q30)=SUM('Разделы 3, 4, 5'!L30:P30)),"","Неверно!")</f>
      </c>
      <c r="B419" s="171" t="s">
        <v>638</v>
      </c>
      <c r="C419" s="77" t="s">
        <v>639</v>
      </c>
      <c r="D419" s="77" t="s">
        <v>134</v>
      </c>
      <c r="E419" s="77" t="str">
        <f>CONCATENATE(SUM('Разделы 3, 4, 5'!Q30:Q30),"=",SUM('Разделы 3, 4, 5'!L30:P30))</f>
        <v>0=0</v>
      </c>
    </row>
    <row r="420" spans="1:5" s="155" customFormat="1" ht="38.25">
      <c r="A420" s="81">
        <f>IF((SUM('Разделы 3, 4, 5'!Q31:Q31)=SUM('Разделы 3, 4, 5'!L31:P31)),"","Неверно!")</f>
      </c>
      <c r="B420" s="171" t="s">
        <v>638</v>
      </c>
      <c r="C420" s="77" t="s">
        <v>639</v>
      </c>
      <c r="D420" s="77" t="s">
        <v>134</v>
      </c>
      <c r="E420" s="77" t="str">
        <f>CONCATENATE(SUM('Разделы 3, 4, 5'!Q31:Q31),"=",SUM('Разделы 3, 4, 5'!L31:P31))</f>
        <v>1=1</v>
      </c>
    </row>
    <row r="421" spans="1:5" s="155" customFormat="1" ht="38.25">
      <c r="A421" s="81">
        <f>IF((SUM('Разделы 3, 4, 5'!Q32:Q32)=SUM('Разделы 3, 4, 5'!L32:P32)),"","Неверно!")</f>
      </c>
      <c r="B421" s="171" t="s">
        <v>638</v>
      </c>
      <c r="C421" s="77" t="s">
        <v>639</v>
      </c>
      <c r="D421" s="77" t="s">
        <v>134</v>
      </c>
      <c r="E421" s="77" t="str">
        <f>CONCATENATE(SUM('Разделы 3, 4, 5'!Q32:Q32),"=",SUM('Разделы 3, 4, 5'!L32:P32))</f>
        <v>0=0</v>
      </c>
    </row>
    <row r="422" spans="1:5" s="155" customFormat="1" ht="38.25">
      <c r="A422" s="81">
        <f>IF((SUM('Разделы 3, 4, 5'!Q33:Q33)=SUM('Разделы 3, 4, 5'!L33:P33)),"","Неверно!")</f>
      </c>
      <c r="B422" s="171" t="s">
        <v>638</v>
      </c>
      <c r="C422" s="77" t="s">
        <v>639</v>
      </c>
      <c r="D422" s="77" t="s">
        <v>134</v>
      </c>
      <c r="E422" s="77" t="str">
        <f>CONCATENATE(SUM('Разделы 3, 4, 5'!Q33:Q33),"=",SUM('Разделы 3, 4, 5'!L33:P33))</f>
        <v>0=0</v>
      </c>
    </row>
    <row r="423" spans="1:5" s="155" customFormat="1" ht="38.25">
      <c r="A423" s="81">
        <f>IF((SUM('Разделы 3, 4, 5'!Q34:Q34)=SUM('Разделы 3, 4, 5'!L34:P34)),"","Неверно!")</f>
      </c>
      <c r="B423" s="171" t="s">
        <v>638</v>
      </c>
      <c r="C423" s="77" t="s">
        <v>639</v>
      </c>
      <c r="D423" s="77" t="s">
        <v>134</v>
      </c>
      <c r="E423" s="77" t="str">
        <f>CONCATENATE(SUM('Разделы 3, 4, 5'!Q34:Q34),"=",SUM('Разделы 3, 4, 5'!L34:P34))</f>
        <v>0=0</v>
      </c>
    </row>
    <row r="424" spans="1:5" s="155" customFormat="1" ht="89.25">
      <c r="A424" s="81">
        <f>IF((SUM('Разделы 1, 2'!D10:E10)=SUM('Разделы 1, 2'!G10:G10)+SUM('Разделы 1, 2'!J10:J10)+SUM('Разделы 1, 2'!N10:N10)),"","Неверно!")</f>
      </c>
      <c r="B424" s="171" t="s">
        <v>640</v>
      </c>
      <c r="C424" s="77" t="s">
        <v>641</v>
      </c>
      <c r="D424" s="77" t="s">
        <v>99</v>
      </c>
      <c r="E424" s="77" t="str">
        <f>CONCATENATE(SUM('Разделы 1, 2'!D10:E10),"=",SUM('Разделы 1, 2'!G10:G10),"+",SUM('Разделы 1, 2'!J10:J10),"+",SUM('Разделы 1, 2'!N10:N10))</f>
        <v>780=2+778+0</v>
      </c>
    </row>
    <row r="425" spans="1:5" s="155" customFormat="1" ht="89.25">
      <c r="A425" s="81">
        <f>IF((SUM('Разделы 1, 2'!D11:E11)=SUM('Разделы 1, 2'!G11:G11)+SUM('Разделы 1, 2'!J11:J11)+SUM('Разделы 1, 2'!N11:N11)),"","Неверно!")</f>
      </c>
      <c r="B425" s="171" t="s">
        <v>640</v>
      </c>
      <c r="C425" s="77" t="s">
        <v>641</v>
      </c>
      <c r="D425" s="77" t="s">
        <v>99</v>
      </c>
      <c r="E425" s="77" t="str">
        <f>CONCATENATE(SUM('Разделы 1, 2'!D11:E11),"=",SUM('Разделы 1, 2'!G11:G11),"+",SUM('Разделы 1, 2'!J11:J11),"+",SUM('Разделы 1, 2'!N11:N11))</f>
        <v>675=2+673+0</v>
      </c>
    </row>
    <row r="426" spans="1:5" s="155" customFormat="1" ht="89.25">
      <c r="A426" s="81">
        <f>IF((SUM('Разделы 1, 2'!D12:E12)=SUM('Разделы 1, 2'!G12:G12)+SUM('Разделы 1, 2'!J12:J12)+SUM('Разделы 1, 2'!N12:N12)),"","Неверно!")</f>
      </c>
      <c r="B426" s="171" t="s">
        <v>640</v>
      </c>
      <c r="C426" s="77" t="s">
        <v>641</v>
      </c>
      <c r="D426" s="77" t="s">
        <v>99</v>
      </c>
      <c r="E426" s="77" t="str">
        <f>CONCATENATE(SUM('Разделы 1, 2'!D12:E12),"=",SUM('Разделы 1, 2'!G12:G12),"+",SUM('Разделы 1, 2'!J12:J12),"+",SUM('Разделы 1, 2'!N12:N12))</f>
        <v>105=0+105+0</v>
      </c>
    </row>
    <row r="427" spans="1:5" s="155" customFormat="1" ht="38.25">
      <c r="A427" s="81">
        <f>IF((SUM('Разделы 1, 2'!D27:D27)=SUM('Разделы 1, 2'!D28:D31)),"","Неверно!")</f>
      </c>
      <c r="B427" s="171" t="s">
        <v>642</v>
      </c>
      <c r="C427" s="77" t="s">
        <v>643</v>
      </c>
      <c r="D427" s="77" t="s">
        <v>131</v>
      </c>
      <c r="E427" s="77" t="str">
        <f>CONCATENATE(SUM('Разделы 1, 2'!D27:D27),"=",SUM('Разделы 1, 2'!D28:D31))</f>
        <v>0=0</v>
      </c>
    </row>
    <row r="428" spans="1:5" s="155" customFormat="1" ht="38.25">
      <c r="A428" s="81">
        <f>IF((SUM('Разделы 1, 2'!E27:E27)=SUM('Разделы 1, 2'!E28:E31)),"","Неверно!")</f>
      </c>
      <c r="B428" s="171" t="s">
        <v>642</v>
      </c>
      <c r="C428" s="77" t="s">
        <v>643</v>
      </c>
      <c r="D428" s="77" t="s">
        <v>131</v>
      </c>
      <c r="E428" s="77" t="str">
        <f>CONCATENATE(SUM('Разделы 1, 2'!E27:E27),"=",SUM('Разделы 1, 2'!E28:E31))</f>
        <v>1=1</v>
      </c>
    </row>
    <row r="429" spans="1:5" s="155" customFormat="1" ht="38.25">
      <c r="A429" s="81">
        <f>IF((SUM('Разделы 1, 2'!F27:F27)=SUM('Разделы 1, 2'!F28:F31)),"","Неверно!")</f>
      </c>
      <c r="B429" s="171" t="s">
        <v>642</v>
      </c>
      <c r="C429" s="77" t="s">
        <v>643</v>
      </c>
      <c r="D429" s="77" t="s">
        <v>131</v>
      </c>
      <c r="E429" s="77" t="str">
        <f>CONCATENATE(SUM('Разделы 1, 2'!F27:F27),"=",SUM('Разделы 1, 2'!F28:F31))</f>
        <v>0=0</v>
      </c>
    </row>
    <row r="430" spans="1:5" s="155" customFormat="1" ht="38.25">
      <c r="A430" s="81">
        <f>IF((SUM('Разделы 1, 2'!G27:G27)=SUM('Разделы 1, 2'!G28:G31)),"","Неверно!")</f>
      </c>
      <c r="B430" s="171" t="s">
        <v>642</v>
      </c>
      <c r="C430" s="77" t="s">
        <v>643</v>
      </c>
      <c r="D430" s="77" t="s">
        <v>131</v>
      </c>
      <c r="E430" s="77" t="str">
        <f>CONCATENATE(SUM('Разделы 1, 2'!G27:G27),"=",SUM('Разделы 1, 2'!G28:G31))</f>
        <v>0=0</v>
      </c>
    </row>
    <row r="431" spans="1:5" s="155" customFormat="1" ht="38.25">
      <c r="A431" s="81">
        <f>IF((SUM('Разделы 1, 2'!H27:H27)=SUM('Разделы 1, 2'!H28:H31)),"","Неверно!")</f>
      </c>
      <c r="B431" s="171" t="s">
        <v>642</v>
      </c>
      <c r="C431" s="77" t="s">
        <v>643</v>
      </c>
      <c r="D431" s="77" t="s">
        <v>131</v>
      </c>
      <c r="E431" s="77" t="str">
        <f>CONCATENATE(SUM('Разделы 1, 2'!H27:H27),"=",SUM('Разделы 1, 2'!H28:H31))</f>
        <v>1=1</v>
      </c>
    </row>
    <row r="432" spans="1:5" s="155" customFormat="1" ht="38.25">
      <c r="A432" s="81">
        <f>IF((SUM('Разделы 1, 2'!I27:I27)=SUM('Разделы 1, 2'!I28:I31)),"","Неверно!")</f>
      </c>
      <c r="B432" s="171" t="s">
        <v>642</v>
      </c>
      <c r="C432" s="77" t="s">
        <v>643</v>
      </c>
      <c r="D432" s="77" t="s">
        <v>131</v>
      </c>
      <c r="E432" s="77" t="str">
        <f>CONCATENATE(SUM('Разделы 1, 2'!I27:I27),"=",SUM('Разделы 1, 2'!I28:I31))</f>
        <v>0=0</v>
      </c>
    </row>
    <row r="433" spans="1:5" s="155" customFormat="1" ht="38.25">
      <c r="A433" s="81">
        <f>IF((SUM('Разделы 1, 2'!J27:J27)=SUM('Разделы 1, 2'!J28:J31)),"","Неверно!")</f>
      </c>
      <c r="B433" s="171" t="s">
        <v>642</v>
      </c>
      <c r="C433" s="77" t="s">
        <v>643</v>
      </c>
      <c r="D433" s="77" t="s">
        <v>131</v>
      </c>
      <c r="E433" s="77" t="str">
        <f>CONCATENATE(SUM('Разделы 1, 2'!J27:J27),"=",SUM('Разделы 1, 2'!J28:J31))</f>
        <v>1=1</v>
      </c>
    </row>
    <row r="434" spans="1:5" s="155" customFormat="1" ht="38.25">
      <c r="A434" s="81">
        <f>IF((SUM('Разделы 1, 2'!K27:K27)=SUM('Разделы 1, 2'!K28:K31)),"","Неверно!")</f>
      </c>
      <c r="B434" s="171" t="s">
        <v>642</v>
      </c>
      <c r="C434" s="77" t="s">
        <v>643</v>
      </c>
      <c r="D434" s="77" t="s">
        <v>131</v>
      </c>
      <c r="E434" s="77" t="str">
        <f>CONCATENATE(SUM('Разделы 1, 2'!K27:K27),"=",SUM('Разделы 1, 2'!K28:K31))</f>
        <v>0=0</v>
      </c>
    </row>
    <row r="435" spans="1:5" s="155" customFormat="1" ht="38.25">
      <c r="A435" s="81">
        <f>IF((SUM('Разделы 1, 2'!L27:L27)=SUM('Разделы 1, 2'!L28:L31)),"","Неверно!")</f>
      </c>
      <c r="B435" s="171" t="s">
        <v>642</v>
      </c>
      <c r="C435" s="77" t="s">
        <v>643</v>
      </c>
      <c r="D435" s="77" t="s">
        <v>131</v>
      </c>
      <c r="E435" s="77" t="str">
        <f>CONCATENATE(SUM('Разделы 1, 2'!L27:L27),"=",SUM('Разделы 1, 2'!L28:L31))</f>
        <v>0=0</v>
      </c>
    </row>
    <row r="436" spans="1:5" s="155" customFormat="1" ht="38.25">
      <c r="A436" s="81">
        <f>IF((SUM('Разделы 1, 2'!M27:M27)=SUM('Разделы 1, 2'!M28:M31)),"","Неверно!")</f>
      </c>
      <c r="B436" s="171" t="s">
        <v>642</v>
      </c>
      <c r="C436" s="77" t="s">
        <v>643</v>
      </c>
      <c r="D436" s="77" t="s">
        <v>131</v>
      </c>
      <c r="E436" s="77" t="str">
        <f>CONCATENATE(SUM('Разделы 1, 2'!M27:M27),"=",SUM('Разделы 1, 2'!M28:M31))</f>
        <v>0=0</v>
      </c>
    </row>
    <row r="437" spans="1:5" s="155" customFormat="1" ht="38.25">
      <c r="A437" s="81">
        <f>IF((SUM('Разделы 1, 2'!N27:N27)=SUM('Разделы 1, 2'!N28:N31)),"","Неверно!")</f>
      </c>
      <c r="B437" s="171" t="s">
        <v>642</v>
      </c>
      <c r="C437" s="77" t="s">
        <v>643</v>
      </c>
      <c r="D437" s="77" t="s">
        <v>131</v>
      </c>
      <c r="E437" s="77" t="str">
        <f>CONCATENATE(SUM('Разделы 1, 2'!N27:N27),"=",SUM('Разделы 1, 2'!N28:N31))</f>
        <v>0=0</v>
      </c>
    </row>
    <row r="438" spans="1:5" s="155" customFormat="1" ht="38.25">
      <c r="A438" s="81">
        <f>IF((SUM('Разделы 1, 2'!O27:O27)=SUM('Разделы 1, 2'!O28:O31)),"","Неверно!")</f>
      </c>
      <c r="B438" s="171" t="s">
        <v>642</v>
      </c>
      <c r="C438" s="77" t="s">
        <v>643</v>
      </c>
      <c r="D438" s="77" t="s">
        <v>131</v>
      </c>
      <c r="E438" s="77" t="str">
        <f>CONCATENATE(SUM('Разделы 1, 2'!O27:O27),"=",SUM('Разделы 1, 2'!O28:O31))</f>
        <v>1=1</v>
      </c>
    </row>
    <row r="439" spans="1:5" s="155" customFormat="1" ht="38.25">
      <c r="A439" s="81">
        <f>IF((SUM('Разделы 1, 2'!P27:P27)=SUM('Разделы 1, 2'!P28:P31)),"","Неверно!")</f>
      </c>
      <c r="B439" s="171" t="s">
        <v>642</v>
      </c>
      <c r="C439" s="77" t="s">
        <v>643</v>
      </c>
      <c r="D439" s="77" t="s">
        <v>131</v>
      </c>
      <c r="E439" s="77" t="str">
        <f>CONCATENATE(SUM('Разделы 1, 2'!P27:P27),"=",SUM('Разделы 1, 2'!P28:P31))</f>
        <v>1=1</v>
      </c>
    </row>
    <row r="440" spans="1:5" s="155" customFormat="1" ht="38.25">
      <c r="A440" s="81">
        <f>IF((SUM('Разделы 3, 4, 5'!AA13:AA13)=0),"","Неверно!")</f>
      </c>
      <c r="B440" s="171" t="s">
        <v>644</v>
      </c>
      <c r="C440" s="77" t="s">
        <v>645</v>
      </c>
      <c r="D440" s="77" t="s">
        <v>233</v>
      </c>
      <c r="E440" s="77" t="str">
        <f>CONCATENATE(SUM('Разделы 3, 4, 5'!AA13:AA13),"=",0)</f>
        <v>0=0</v>
      </c>
    </row>
    <row r="441" spans="1:5" s="155" customFormat="1" ht="38.25">
      <c r="A441" s="81">
        <f>IF((SUM('Разделы 3, 4, 5'!AB13:AB13)=0),"","Неверно!")</f>
      </c>
      <c r="B441" s="171" t="s">
        <v>644</v>
      </c>
      <c r="C441" s="77" t="s">
        <v>645</v>
      </c>
      <c r="D441" s="77" t="s">
        <v>233</v>
      </c>
      <c r="E441" s="77" t="str">
        <f>CONCATENATE(SUM('Разделы 3, 4, 5'!AB13:AB13),"=",0)</f>
        <v>0=0</v>
      </c>
    </row>
    <row r="442" spans="1:5" s="155" customFormat="1" ht="38.25">
      <c r="A442" s="81">
        <f>IF((SUM('Разделы 3, 4, 5'!AC13:AC13)=0),"","Неверно!")</f>
      </c>
      <c r="B442" s="171" t="s">
        <v>644</v>
      </c>
      <c r="C442" s="77" t="s">
        <v>645</v>
      </c>
      <c r="D442" s="77" t="s">
        <v>233</v>
      </c>
      <c r="E442" s="77" t="str">
        <f>CONCATENATE(SUM('Разделы 3, 4, 5'!AC13:AC13),"=",0)</f>
        <v>0=0</v>
      </c>
    </row>
    <row r="443" spans="1:5" s="155" customFormat="1" ht="38.25">
      <c r="A443" s="81">
        <f>IF((SUM('Разделы 3, 4, 5'!AD13:AD13)=0),"","Неверно!")</f>
      </c>
      <c r="B443" s="171" t="s">
        <v>644</v>
      </c>
      <c r="C443" s="77" t="s">
        <v>645</v>
      </c>
      <c r="D443" s="77" t="s">
        <v>233</v>
      </c>
      <c r="E443" s="77" t="str">
        <f>CONCATENATE(SUM('Разделы 3, 4, 5'!AD13:AD13),"=",0)</f>
        <v>0=0</v>
      </c>
    </row>
    <row r="444" spans="1:5" s="155" customFormat="1" ht="38.25">
      <c r="A444" s="81">
        <f>IF((SUM('Разделы 3, 4, 5'!V13:V13)=0),"","Неверно!")</f>
      </c>
      <c r="B444" s="171" t="s">
        <v>644</v>
      </c>
      <c r="C444" s="77" t="s">
        <v>645</v>
      </c>
      <c r="D444" s="77" t="s">
        <v>233</v>
      </c>
      <c r="E444" s="77" t="str">
        <f>CONCATENATE(SUM('Разделы 3, 4, 5'!V13:V13),"=",0)</f>
        <v>0=0</v>
      </c>
    </row>
    <row r="445" spans="1:5" s="155" customFormat="1" ht="38.25">
      <c r="A445" s="81">
        <f>IF((SUM('Разделы 3, 4, 5'!W13:W13)=0),"","Неверно!")</f>
      </c>
      <c r="B445" s="171" t="s">
        <v>644</v>
      </c>
      <c r="C445" s="77" t="s">
        <v>645</v>
      </c>
      <c r="D445" s="77" t="s">
        <v>233</v>
      </c>
      <c r="E445" s="77" t="str">
        <f>CONCATENATE(SUM('Разделы 3, 4, 5'!W13:W13),"=",0)</f>
        <v>0=0</v>
      </c>
    </row>
    <row r="446" spans="1:5" s="155" customFormat="1" ht="38.25">
      <c r="A446" s="81">
        <f>IF((SUM('Разделы 3, 4, 5'!X13:X13)=0),"","Неверно!")</f>
      </c>
      <c r="B446" s="171" t="s">
        <v>644</v>
      </c>
      <c r="C446" s="77" t="s">
        <v>645</v>
      </c>
      <c r="D446" s="77" t="s">
        <v>233</v>
      </c>
      <c r="E446" s="77" t="str">
        <f>CONCATENATE(SUM('Разделы 3, 4, 5'!X13:X13),"=",0)</f>
        <v>0=0</v>
      </c>
    </row>
    <row r="447" spans="1:5" s="155" customFormat="1" ht="38.25">
      <c r="A447" s="81">
        <f>IF((SUM('Разделы 3, 4, 5'!Y13:Y13)=0),"","Неверно!")</f>
      </c>
      <c r="B447" s="171" t="s">
        <v>644</v>
      </c>
      <c r="C447" s="77" t="s">
        <v>645</v>
      </c>
      <c r="D447" s="77" t="s">
        <v>233</v>
      </c>
      <c r="E447" s="77" t="str">
        <f>CONCATENATE(SUM('Разделы 3, 4, 5'!Y13:Y13),"=",0)</f>
        <v>0=0</v>
      </c>
    </row>
    <row r="448" spans="1:5" s="155" customFormat="1" ht="38.25">
      <c r="A448" s="81">
        <f>IF((SUM('Разделы 3, 4, 5'!Z13:Z13)=0),"","Неверно!")</f>
      </c>
      <c r="B448" s="171" t="s">
        <v>644</v>
      </c>
      <c r="C448" s="77" t="s">
        <v>645</v>
      </c>
      <c r="D448" s="77" t="s">
        <v>233</v>
      </c>
      <c r="E448" s="77" t="str">
        <f>CONCATENATE(SUM('Разделы 3, 4, 5'!Z13:Z13),"=",0)</f>
        <v>0=0</v>
      </c>
    </row>
    <row r="449" spans="1:5" s="155" customFormat="1" ht="63.75">
      <c r="A449" s="81">
        <f>IF((SUM('Разделы 1, 2'!J10:J10)=SUM('Разделы 1, 2'!H10:H10)+SUM('Разделы 1, 2'!I10:I10)),"","Неверно!")</f>
      </c>
      <c r="B449" s="171" t="s">
        <v>646</v>
      </c>
      <c r="C449" s="77" t="s">
        <v>647</v>
      </c>
      <c r="D449" s="77" t="s">
        <v>93</v>
      </c>
      <c r="E449" s="77" t="str">
        <f>CONCATENATE(SUM('Разделы 1, 2'!J10:J10),"=",SUM('Разделы 1, 2'!H10:H10),"+",SUM('Разделы 1, 2'!I10:I10))</f>
        <v>778=768+10</v>
      </c>
    </row>
    <row r="450" spans="1:5" s="155" customFormat="1" ht="63.75">
      <c r="A450" s="81">
        <f>IF((SUM('Разделы 1, 2'!J11:J11)=SUM('Разделы 1, 2'!H11:H11)+SUM('Разделы 1, 2'!I11:I11)),"","Неверно!")</f>
      </c>
      <c r="B450" s="171" t="s">
        <v>646</v>
      </c>
      <c r="C450" s="77" t="s">
        <v>647</v>
      </c>
      <c r="D450" s="77" t="s">
        <v>93</v>
      </c>
      <c r="E450" s="77" t="str">
        <f>CONCATENATE(SUM('Разделы 1, 2'!J11:J11),"=",SUM('Разделы 1, 2'!H11:H11),"+",SUM('Разделы 1, 2'!I11:I11))</f>
        <v>673=664+9</v>
      </c>
    </row>
    <row r="451" spans="1:5" s="155" customFormat="1" ht="63.75">
      <c r="A451" s="81">
        <f>IF((SUM('Разделы 1, 2'!J12:J12)=SUM('Разделы 1, 2'!H12:H12)+SUM('Разделы 1, 2'!I12:I12)),"","Неверно!")</f>
      </c>
      <c r="B451" s="171" t="s">
        <v>646</v>
      </c>
      <c r="C451" s="77" t="s">
        <v>647</v>
      </c>
      <c r="D451" s="77" t="s">
        <v>93</v>
      </c>
      <c r="E451" s="77" t="str">
        <f>CONCATENATE(SUM('Разделы 1, 2'!J12:J12),"=",SUM('Разделы 1, 2'!H12:H12),"+",SUM('Разделы 1, 2'!I12:I12))</f>
        <v>105=104+1</v>
      </c>
    </row>
    <row r="452" spans="1:5" s="155" customFormat="1" ht="38.25">
      <c r="A452" s="81">
        <f>IF((SUM('Разделы 3, 4, 5'!F31:F31)=SUM('Разделы 3, 4, 5'!E12:E12)),"","Неверно!")</f>
      </c>
      <c r="B452" s="171" t="s">
        <v>648</v>
      </c>
      <c r="C452" s="77" t="s">
        <v>649</v>
      </c>
      <c r="D452" s="77" t="s">
        <v>23</v>
      </c>
      <c r="E452" s="77" t="str">
        <f>CONCATENATE(SUM('Разделы 3, 4, 5'!F31:F31),"=",SUM('Разделы 3, 4, 5'!E12:E12))</f>
        <v>0=0</v>
      </c>
    </row>
    <row r="453" spans="1:5" s="155" customFormat="1" ht="38.25">
      <c r="A453" s="81">
        <f>IF((SUM('Разделы 3, 4, 5'!G31:G31)=SUM('Разделы 3, 4, 5'!F12:F12)),"","Неверно!")</f>
      </c>
      <c r="B453" s="171" t="s">
        <v>648</v>
      </c>
      <c r="C453" s="77" t="s">
        <v>649</v>
      </c>
      <c r="D453" s="77" t="s">
        <v>23</v>
      </c>
      <c r="E453" s="77" t="str">
        <f>CONCATENATE(SUM('Разделы 3, 4, 5'!G31:G31),"=",SUM('Разделы 3, 4, 5'!F12:F12))</f>
        <v>0=0</v>
      </c>
    </row>
    <row r="454" spans="1:5" s="155" customFormat="1" ht="38.25">
      <c r="A454" s="81">
        <f>IF((SUM('Разделы 3, 4, 5'!H31:H31)=SUM('Разделы 3, 4, 5'!G12:G12)),"","Неверно!")</f>
      </c>
      <c r="B454" s="171" t="s">
        <v>648</v>
      </c>
      <c r="C454" s="77" t="s">
        <v>649</v>
      </c>
      <c r="D454" s="77" t="s">
        <v>23</v>
      </c>
      <c r="E454" s="77" t="str">
        <f>CONCATENATE(SUM('Разделы 3, 4, 5'!H31:H31),"=",SUM('Разделы 3, 4, 5'!G12:G12))</f>
        <v>0=0</v>
      </c>
    </row>
    <row r="455" spans="1:5" s="155" customFormat="1" ht="38.25">
      <c r="A455" s="81">
        <f>IF((SUM('Разделы 3, 4, 5'!I31:I31)=SUM('Разделы 3, 4, 5'!H12:H12)),"","Неверно!")</f>
      </c>
      <c r="B455" s="171" t="s">
        <v>648</v>
      </c>
      <c r="C455" s="77" t="s">
        <v>649</v>
      </c>
      <c r="D455" s="77" t="s">
        <v>23</v>
      </c>
      <c r="E455" s="77" t="str">
        <f>CONCATENATE(SUM('Разделы 3, 4, 5'!I31:I31),"=",SUM('Разделы 3, 4, 5'!H12:H12))</f>
        <v>0=0</v>
      </c>
    </row>
    <row r="456" spans="1:5" s="155" customFormat="1" ht="38.25">
      <c r="A456" s="81">
        <f>IF((SUM('Разделы 3, 4, 5'!J31:J31)=SUM('Разделы 3, 4, 5'!I12:I12)),"","Неверно!")</f>
      </c>
      <c r="B456" s="171" t="s">
        <v>648</v>
      </c>
      <c r="C456" s="77" t="s">
        <v>649</v>
      </c>
      <c r="D456" s="77" t="s">
        <v>23</v>
      </c>
      <c r="E456" s="77" t="str">
        <f>CONCATENATE(SUM('Разделы 3, 4, 5'!J31:J31),"=",SUM('Разделы 3, 4, 5'!I12:I12))</f>
        <v>0=0</v>
      </c>
    </row>
    <row r="457" spans="1:5" s="155" customFormat="1" ht="38.25">
      <c r="A457" s="81">
        <f>IF((SUM('Разделы 3, 4, 5'!K31:K31)=SUM('Разделы 3, 4, 5'!J12:J12)),"","Неверно!")</f>
      </c>
      <c r="B457" s="171" t="s">
        <v>648</v>
      </c>
      <c r="C457" s="77" t="s">
        <v>649</v>
      </c>
      <c r="D457" s="77" t="s">
        <v>23</v>
      </c>
      <c r="E457" s="77" t="str">
        <f>CONCATENATE(SUM('Разделы 3, 4, 5'!K31:K31),"=",SUM('Разделы 3, 4, 5'!J12:J12))</f>
        <v>0=0</v>
      </c>
    </row>
    <row r="458" spans="1:5" s="155" customFormat="1" ht="89.25">
      <c r="A458" s="81">
        <f>IF((SUM('Разделы 3, 4, 5'!AJ10:AJ10)=SUM('Разделы 3, 4, 5'!I10:L10)+SUM('Разделы 3, 4, 5'!R10:U10)+SUM('Разделы 3, 4, 5'!AB10:AE10)),"","Неверно!")</f>
      </c>
      <c r="B458" s="171" t="s">
        <v>650</v>
      </c>
      <c r="C458" s="77" t="s">
        <v>651</v>
      </c>
      <c r="D458" s="77" t="s">
        <v>234</v>
      </c>
      <c r="E458" s="77" t="str">
        <f>CONCATENATE(SUM('Разделы 3, 4, 5'!AJ10:AJ10),"=",SUM('Разделы 3, 4, 5'!I10:L10),"+",SUM('Разделы 3, 4, 5'!R10:U10),"+",SUM('Разделы 3, 4, 5'!AB10:AE10))</f>
        <v>0=0+0+0</v>
      </c>
    </row>
    <row r="459" spans="1:5" s="155" customFormat="1" ht="89.25">
      <c r="A459" s="81">
        <f>IF((SUM('Разделы 3, 4, 5'!AJ11:AJ11)=SUM('Разделы 3, 4, 5'!I11:L11)+SUM('Разделы 3, 4, 5'!R11:U11)+SUM('Разделы 3, 4, 5'!AB11:AE11)),"","Неверно!")</f>
      </c>
      <c r="B459" s="171" t="s">
        <v>650</v>
      </c>
      <c r="C459" s="77" t="s">
        <v>651</v>
      </c>
      <c r="D459" s="77" t="s">
        <v>234</v>
      </c>
      <c r="E459" s="77" t="str">
        <f>CONCATENATE(SUM('Разделы 3, 4, 5'!AJ11:AJ11),"=",SUM('Разделы 3, 4, 5'!I11:L11),"+",SUM('Разделы 3, 4, 5'!R11:U11),"+",SUM('Разделы 3, 4, 5'!AB11:AE11))</f>
        <v>0=0+0+0</v>
      </c>
    </row>
    <row r="460" spans="1:5" s="155" customFormat="1" ht="89.25">
      <c r="A460" s="81">
        <f>IF((SUM('Разделы 3, 4, 5'!AJ12:AJ12)=SUM('Разделы 3, 4, 5'!I12:L12)+SUM('Разделы 3, 4, 5'!R12:U12)+SUM('Разделы 3, 4, 5'!AB12:AE12)),"","Неверно!")</f>
      </c>
      <c r="B460" s="171" t="s">
        <v>650</v>
      </c>
      <c r="C460" s="77" t="s">
        <v>651</v>
      </c>
      <c r="D460" s="77" t="s">
        <v>234</v>
      </c>
      <c r="E460" s="77" t="str">
        <f>CONCATENATE(SUM('Разделы 3, 4, 5'!AJ12:AJ12),"=",SUM('Разделы 3, 4, 5'!I12:L12),"+",SUM('Разделы 3, 4, 5'!R12:U12),"+",SUM('Разделы 3, 4, 5'!AB12:AE12))</f>
        <v>0=0+0+0</v>
      </c>
    </row>
    <row r="461" spans="1:5" s="155" customFormat="1" ht="89.25">
      <c r="A461" s="81">
        <f>IF((SUM('Разделы 3, 4, 5'!AJ13:AJ13)=SUM('Разделы 3, 4, 5'!I13:L13)+SUM('Разделы 3, 4, 5'!R13:U13)+SUM('Разделы 3, 4, 5'!AB13:AE13)),"","Неверно!")</f>
      </c>
      <c r="B461" s="171" t="s">
        <v>650</v>
      </c>
      <c r="C461" s="77" t="s">
        <v>651</v>
      </c>
      <c r="D461" s="77" t="s">
        <v>234</v>
      </c>
      <c r="E461" s="77" t="str">
        <f>CONCATENATE(SUM('Разделы 3, 4, 5'!AJ13:AJ13),"=",SUM('Разделы 3, 4, 5'!I13:L13),"+",SUM('Разделы 3, 4, 5'!R13:U13),"+",SUM('Разделы 3, 4, 5'!AB13:AE13))</f>
        <v>1=0+1+0</v>
      </c>
    </row>
    <row r="462" spans="1:5" s="155" customFormat="1" ht="89.25">
      <c r="A462" s="81">
        <f>IF((SUM('Разделы 3, 4, 5'!AJ14:AJ14)=SUM('Разделы 3, 4, 5'!I14:L14)+SUM('Разделы 3, 4, 5'!R14:U14)+SUM('Разделы 3, 4, 5'!AB14:AE14)),"","Неверно!")</f>
      </c>
      <c r="B462" s="171" t="s">
        <v>650</v>
      </c>
      <c r="C462" s="77" t="s">
        <v>651</v>
      </c>
      <c r="D462" s="77" t="s">
        <v>234</v>
      </c>
      <c r="E462" s="77" t="str">
        <f>CONCATENATE(SUM('Разделы 3, 4, 5'!AJ14:AJ14),"=",SUM('Разделы 3, 4, 5'!I14:L14),"+",SUM('Разделы 3, 4, 5'!R14:U14),"+",SUM('Разделы 3, 4, 5'!AB14:AE14))</f>
        <v>0=0+0+0</v>
      </c>
    </row>
    <row r="463" spans="1:5" s="155" customFormat="1" ht="89.25">
      <c r="A463" s="81">
        <f>IF((SUM('Разделы 3, 4, 5'!AJ15:AJ15)=SUM('Разделы 3, 4, 5'!I15:L15)+SUM('Разделы 3, 4, 5'!R15:U15)+SUM('Разделы 3, 4, 5'!AB15:AE15)),"","Неверно!")</f>
      </c>
      <c r="B463" s="171" t="s">
        <v>650</v>
      </c>
      <c r="C463" s="77" t="s">
        <v>651</v>
      </c>
      <c r="D463" s="77" t="s">
        <v>234</v>
      </c>
      <c r="E463" s="77" t="str">
        <f>CONCATENATE(SUM('Разделы 3, 4, 5'!AJ15:AJ15),"=",SUM('Разделы 3, 4, 5'!I15:L15),"+",SUM('Разделы 3, 4, 5'!R15:U15),"+",SUM('Разделы 3, 4, 5'!AB15:AE15))</f>
        <v>0=0+0+0</v>
      </c>
    </row>
    <row r="464" spans="1:5" s="155" customFormat="1" ht="89.25">
      <c r="A464" s="81">
        <f>IF((SUM('Разделы 3, 4, 5'!AJ8:AJ8)=SUM('Разделы 3, 4, 5'!I8:L8)+SUM('Разделы 3, 4, 5'!R8:U8)+SUM('Разделы 3, 4, 5'!AB8:AE8)),"","Неверно!")</f>
      </c>
      <c r="B464" s="171" t="s">
        <v>650</v>
      </c>
      <c r="C464" s="77" t="s">
        <v>651</v>
      </c>
      <c r="D464" s="77" t="s">
        <v>234</v>
      </c>
      <c r="E464" s="77" t="str">
        <f>CONCATENATE(SUM('Разделы 3, 4, 5'!AJ8:AJ8),"=",SUM('Разделы 3, 4, 5'!I8:L8),"+",SUM('Разделы 3, 4, 5'!R8:U8),"+",SUM('Разделы 3, 4, 5'!AB8:AE8))</f>
        <v>3=2+0+1</v>
      </c>
    </row>
    <row r="465" spans="1:5" s="155" customFormat="1" ht="89.25">
      <c r="A465" s="81">
        <f>IF((SUM('Разделы 3, 4, 5'!AJ9:AJ9)=SUM('Разделы 3, 4, 5'!I9:L9)+SUM('Разделы 3, 4, 5'!R9:U9)+SUM('Разделы 3, 4, 5'!AB9:AE9)),"","Неверно!")</f>
      </c>
      <c r="B465" s="171" t="s">
        <v>650</v>
      </c>
      <c r="C465" s="77" t="s">
        <v>651</v>
      </c>
      <c r="D465" s="77" t="s">
        <v>234</v>
      </c>
      <c r="E465" s="77" t="str">
        <f>CONCATENATE(SUM('Разделы 3, 4, 5'!AJ9:AJ9),"=",SUM('Разделы 3, 4, 5'!I9:L9),"+",SUM('Разделы 3, 4, 5'!R9:U9),"+",SUM('Разделы 3, 4, 5'!AB9:AE9))</f>
        <v>10=2+7+1</v>
      </c>
    </row>
    <row r="466" spans="1:5" s="155" customFormat="1" ht="38.25">
      <c r="A466" s="81">
        <f>IF((SUM('Разделы 3, 4, 5'!AA11:AA11)=0),"","Неверно!")</f>
      </c>
      <c r="B466" s="171" t="s">
        <v>652</v>
      </c>
      <c r="C466" s="77" t="s">
        <v>653</v>
      </c>
      <c r="D466" s="77" t="s">
        <v>16</v>
      </c>
      <c r="E466" s="77" t="str">
        <f>CONCATENATE(SUM('Разделы 3, 4, 5'!AA11:AA11),"=",0)</f>
        <v>0=0</v>
      </c>
    </row>
    <row r="467" spans="1:5" s="155" customFormat="1" ht="38.25">
      <c r="A467" s="81">
        <f>IF((SUM('Разделы 3, 4, 5'!AB11:AB11)=0),"","Неверно!")</f>
      </c>
      <c r="B467" s="171" t="s">
        <v>652</v>
      </c>
      <c r="C467" s="77" t="s">
        <v>653</v>
      </c>
      <c r="D467" s="77" t="s">
        <v>16</v>
      </c>
      <c r="E467" s="77" t="str">
        <f>CONCATENATE(SUM('Разделы 3, 4, 5'!AB11:AB11),"=",0)</f>
        <v>0=0</v>
      </c>
    </row>
    <row r="468" spans="1:5" s="155" customFormat="1" ht="38.25">
      <c r="A468" s="81">
        <f>IF((SUM('Разделы 3, 4, 5'!AC11:AC11)=0),"","Неверно!")</f>
      </c>
      <c r="B468" s="171" t="s">
        <v>652</v>
      </c>
      <c r="C468" s="77" t="s">
        <v>653</v>
      </c>
      <c r="D468" s="77" t="s">
        <v>16</v>
      </c>
      <c r="E468" s="77" t="str">
        <f>CONCATENATE(SUM('Разделы 3, 4, 5'!AC11:AC11),"=",0)</f>
        <v>0=0</v>
      </c>
    </row>
    <row r="469" spans="1:5" s="155" customFormat="1" ht="38.25">
      <c r="A469" s="81">
        <f>IF((SUM('Разделы 3, 4, 5'!AD11:AD11)=0),"","Неверно!")</f>
      </c>
      <c r="B469" s="171" t="s">
        <v>652</v>
      </c>
      <c r="C469" s="77" t="s">
        <v>653</v>
      </c>
      <c r="D469" s="77" t="s">
        <v>16</v>
      </c>
      <c r="E469" s="77" t="str">
        <f>CONCATENATE(SUM('Разделы 3, 4, 5'!AD11:AD11),"=",0)</f>
        <v>0=0</v>
      </c>
    </row>
    <row r="470" spans="1:5" s="155" customFormat="1" ht="38.25">
      <c r="A470" s="81">
        <f>IF((SUM('Разделы 3, 4, 5'!AE11:AE11)=0),"","Неверно!")</f>
      </c>
      <c r="B470" s="171" t="s">
        <v>652</v>
      </c>
      <c r="C470" s="77" t="s">
        <v>653</v>
      </c>
      <c r="D470" s="77" t="s">
        <v>16</v>
      </c>
      <c r="E470" s="77" t="str">
        <f>CONCATENATE(SUM('Разделы 3, 4, 5'!AE11:AE11),"=",0)</f>
        <v>0=0</v>
      </c>
    </row>
    <row r="471" spans="1:5" s="155" customFormat="1" ht="38.25">
      <c r="A471" s="81">
        <f>IF((SUM('Разделы 3, 4, 5'!AF11:AF11)=0),"","Неверно!")</f>
      </c>
      <c r="B471" s="171" t="s">
        <v>652</v>
      </c>
      <c r="C471" s="77" t="s">
        <v>653</v>
      </c>
      <c r="D471" s="77" t="s">
        <v>16</v>
      </c>
      <c r="E471" s="77" t="str">
        <f>CONCATENATE(SUM('Разделы 3, 4, 5'!AF11:AF11),"=",0)</f>
        <v>0=0</v>
      </c>
    </row>
    <row r="472" spans="1:5" s="155" customFormat="1" ht="38.25">
      <c r="A472" s="81">
        <f>IF((SUM('Разделы 3, 4, 5'!AG11:AG11)=0),"","Неверно!")</f>
      </c>
      <c r="B472" s="171" t="s">
        <v>652</v>
      </c>
      <c r="C472" s="77" t="s">
        <v>653</v>
      </c>
      <c r="D472" s="77" t="s">
        <v>16</v>
      </c>
      <c r="E472" s="77" t="str">
        <f>CONCATENATE(SUM('Разделы 3, 4, 5'!AG11:AG11),"=",0)</f>
        <v>0=0</v>
      </c>
    </row>
    <row r="473" spans="1:5" s="155" customFormat="1" ht="38.25">
      <c r="A473" s="81">
        <f>IF((SUM('Разделы 3, 4, 5'!AH11:AH11)=0),"","Неверно!")</f>
      </c>
      <c r="B473" s="171" t="s">
        <v>652</v>
      </c>
      <c r="C473" s="77" t="s">
        <v>653</v>
      </c>
      <c r="D473" s="77" t="s">
        <v>16</v>
      </c>
      <c r="E473" s="77" t="str">
        <f>CONCATENATE(SUM('Разделы 3, 4, 5'!AH11:AH11),"=",0)</f>
        <v>0=0</v>
      </c>
    </row>
    <row r="474" spans="1:5" s="155" customFormat="1" ht="38.25">
      <c r="A474" s="81">
        <f>IF((SUM('Разделы 3, 4, 5'!AI11:AI11)=0),"","Неверно!")</f>
      </c>
      <c r="B474" s="171" t="s">
        <v>652</v>
      </c>
      <c r="C474" s="77" t="s">
        <v>653</v>
      </c>
      <c r="D474" s="77" t="s">
        <v>16</v>
      </c>
      <c r="E474" s="77" t="str">
        <f>CONCATENATE(SUM('Разделы 3, 4, 5'!AI11:AI11),"=",0)</f>
        <v>0=0</v>
      </c>
    </row>
    <row r="475" spans="1:5" s="155" customFormat="1" ht="38.25">
      <c r="A475" s="81">
        <f>IF((SUM('Разделы 3, 4, 5'!AJ11:AJ11)=0),"","Неверно!")</f>
      </c>
      <c r="B475" s="171" t="s">
        <v>652</v>
      </c>
      <c r="C475" s="77" t="s">
        <v>653</v>
      </c>
      <c r="D475" s="77" t="s">
        <v>16</v>
      </c>
      <c r="E475" s="77" t="str">
        <f>CONCATENATE(SUM('Разделы 3, 4, 5'!AJ11:AJ11),"=",0)</f>
        <v>0=0</v>
      </c>
    </row>
    <row r="476" spans="1:5" s="155" customFormat="1" ht="38.25">
      <c r="A476" s="81">
        <f>IF((SUM('Разделы 3, 4, 5'!AK11:AK11)=0),"","Неверно!")</f>
      </c>
      <c r="B476" s="171" t="s">
        <v>652</v>
      </c>
      <c r="C476" s="77" t="s">
        <v>653</v>
      </c>
      <c r="D476" s="77" t="s">
        <v>16</v>
      </c>
      <c r="E476" s="77" t="str">
        <f>CONCATENATE(SUM('Разделы 3, 4, 5'!AK11:AK11),"=",0)</f>
        <v>0=0</v>
      </c>
    </row>
    <row r="477" spans="1:5" s="155" customFormat="1" ht="38.25">
      <c r="A477" s="81">
        <f>IF((SUM('Разделы 3, 4, 5'!AL11:AL11)=0),"","Неверно!")</f>
      </c>
      <c r="B477" s="171" t="s">
        <v>652</v>
      </c>
      <c r="C477" s="77" t="s">
        <v>653</v>
      </c>
      <c r="D477" s="77" t="s">
        <v>16</v>
      </c>
      <c r="E477" s="77" t="str">
        <f>CONCATENATE(SUM('Разделы 3, 4, 5'!AL11:AL11),"=",0)</f>
        <v>0=0</v>
      </c>
    </row>
    <row r="478" spans="1:5" s="155" customFormat="1" ht="38.25">
      <c r="A478" s="81">
        <f>IF((SUM('Разделы 3, 4, 5'!E11:E11)=0),"","Неверно!")</f>
      </c>
      <c r="B478" s="171" t="s">
        <v>652</v>
      </c>
      <c r="C478" s="77" t="s">
        <v>653</v>
      </c>
      <c r="D478" s="77" t="s">
        <v>16</v>
      </c>
      <c r="E478" s="77" t="str">
        <f>CONCATENATE(SUM('Разделы 3, 4, 5'!E11:E11),"=",0)</f>
        <v>0=0</v>
      </c>
    </row>
    <row r="479" spans="1:5" s="155" customFormat="1" ht="38.25">
      <c r="A479" s="81">
        <f>IF((SUM('Разделы 3, 4, 5'!F11:F11)=0),"","Неверно!")</f>
      </c>
      <c r="B479" s="171" t="s">
        <v>652</v>
      </c>
      <c r="C479" s="77" t="s">
        <v>653</v>
      </c>
      <c r="D479" s="77" t="s">
        <v>16</v>
      </c>
      <c r="E479" s="77" t="str">
        <f>CONCATENATE(SUM('Разделы 3, 4, 5'!F11:F11),"=",0)</f>
        <v>0=0</v>
      </c>
    </row>
    <row r="480" spans="1:5" s="155" customFormat="1" ht="38.25">
      <c r="A480" s="81">
        <f>IF((SUM('Разделы 3, 4, 5'!G11:G11)=0),"","Неверно!")</f>
      </c>
      <c r="B480" s="171" t="s">
        <v>652</v>
      </c>
      <c r="C480" s="77" t="s">
        <v>653</v>
      </c>
      <c r="D480" s="77" t="s">
        <v>16</v>
      </c>
      <c r="E480" s="77" t="str">
        <f>CONCATENATE(SUM('Разделы 3, 4, 5'!G11:G11),"=",0)</f>
        <v>0=0</v>
      </c>
    </row>
    <row r="481" spans="1:5" s="155" customFormat="1" ht="38.25">
      <c r="A481" s="81">
        <f>IF((SUM('Разделы 3, 4, 5'!H11:H11)=0),"","Неверно!")</f>
      </c>
      <c r="B481" s="171" t="s">
        <v>652</v>
      </c>
      <c r="C481" s="77" t="s">
        <v>653</v>
      </c>
      <c r="D481" s="77" t="s">
        <v>16</v>
      </c>
      <c r="E481" s="77" t="str">
        <f>CONCATENATE(SUM('Разделы 3, 4, 5'!H11:H11),"=",0)</f>
        <v>0=0</v>
      </c>
    </row>
    <row r="482" spans="1:5" s="155" customFormat="1" ht="38.25">
      <c r="A482" s="81">
        <f>IF((SUM('Разделы 3, 4, 5'!I11:I11)=0),"","Неверно!")</f>
      </c>
      <c r="B482" s="171" t="s">
        <v>652</v>
      </c>
      <c r="C482" s="77" t="s">
        <v>653</v>
      </c>
      <c r="D482" s="77" t="s">
        <v>16</v>
      </c>
      <c r="E482" s="77" t="str">
        <f>CONCATENATE(SUM('Разделы 3, 4, 5'!I11:I11),"=",0)</f>
        <v>0=0</v>
      </c>
    </row>
    <row r="483" spans="1:5" s="155" customFormat="1" ht="38.25">
      <c r="A483" s="81">
        <f>IF((SUM('Разделы 3, 4, 5'!J11:J11)=0),"","Неверно!")</f>
      </c>
      <c r="B483" s="171" t="s">
        <v>652</v>
      </c>
      <c r="C483" s="77" t="s">
        <v>653</v>
      </c>
      <c r="D483" s="77" t="s">
        <v>16</v>
      </c>
      <c r="E483" s="77" t="str">
        <f>CONCATENATE(SUM('Разделы 3, 4, 5'!J11:J11),"=",0)</f>
        <v>0=0</v>
      </c>
    </row>
    <row r="484" spans="1:5" s="155" customFormat="1" ht="38.25">
      <c r="A484" s="81">
        <f>IF((SUM('Разделы 3, 4, 5'!K11:K11)=0),"","Неверно!")</f>
      </c>
      <c r="B484" s="171" t="s">
        <v>652</v>
      </c>
      <c r="C484" s="77" t="s">
        <v>653</v>
      </c>
      <c r="D484" s="77" t="s">
        <v>16</v>
      </c>
      <c r="E484" s="77" t="str">
        <f>CONCATENATE(SUM('Разделы 3, 4, 5'!K11:K11),"=",0)</f>
        <v>0=0</v>
      </c>
    </row>
    <row r="485" spans="1:5" s="155" customFormat="1" ht="38.25">
      <c r="A485" s="81">
        <f>IF((SUM('Разделы 3, 4, 5'!L11:L11)=0),"","Неверно!")</f>
      </c>
      <c r="B485" s="171" t="s">
        <v>652</v>
      </c>
      <c r="C485" s="77" t="s">
        <v>653</v>
      </c>
      <c r="D485" s="77" t="s">
        <v>16</v>
      </c>
      <c r="E485" s="77" t="str">
        <f>CONCATENATE(SUM('Разделы 3, 4, 5'!L11:L11),"=",0)</f>
        <v>0=0</v>
      </c>
    </row>
    <row r="486" spans="1:5" s="155" customFormat="1" ht="38.25">
      <c r="A486" s="81">
        <f>IF((SUM('Разделы 3, 4, 5'!M11:M11)=0),"","Неверно!")</f>
      </c>
      <c r="B486" s="171" t="s">
        <v>652</v>
      </c>
      <c r="C486" s="77" t="s">
        <v>653</v>
      </c>
      <c r="D486" s="77" t="s">
        <v>16</v>
      </c>
      <c r="E486" s="77" t="str">
        <f>CONCATENATE(SUM('Разделы 3, 4, 5'!M11:M11),"=",0)</f>
        <v>0=0</v>
      </c>
    </row>
    <row r="487" spans="1:5" s="155" customFormat="1" ht="38.25">
      <c r="A487" s="81">
        <f>IF((SUM('Разделы 3, 4, 5'!N11:N11)=0),"","Неверно!")</f>
      </c>
      <c r="B487" s="171" t="s">
        <v>652</v>
      </c>
      <c r="C487" s="77" t="s">
        <v>653</v>
      </c>
      <c r="D487" s="77" t="s">
        <v>16</v>
      </c>
      <c r="E487" s="77" t="str">
        <f>CONCATENATE(SUM('Разделы 3, 4, 5'!N11:N11),"=",0)</f>
        <v>0=0</v>
      </c>
    </row>
    <row r="488" spans="1:5" s="155" customFormat="1" ht="38.25">
      <c r="A488" s="81">
        <f>IF((SUM('Разделы 3, 4, 5'!O11:O11)=0),"","Неверно!")</f>
      </c>
      <c r="B488" s="171" t="s">
        <v>652</v>
      </c>
      <c r="C488" s="77" t="s">
        <v>653</v>
      </c>
      <c r="D488" s="77" t="s">
        <v>16</v>
      </c>
      <c r="E488" s="77" t="str">
        <f>CONCATENATE(SUM('Разделы 3, 4, 5'!O11:O11),"=",0)</f>
        <v>0=0</v>
      </c>
    </row>
    <row r="489" spans="1:5" s="155" customFormat="1" ht="38.25">
      <c r="A489" s="81">
        <f>IF((SUM('Разделы 3, 4, 5'!P11:P11)=0),"","Неверно!")</f>
      </c>
      <c r="B489" s="171" t="s">
        <v>652</v>
      </c>
      <c r="C489" s="77" t="s">
        <v>653</v>
      </c>
      <c r="D489" s="77" t="s">
        <v>16</v>
      </c>
      <c r="E489" s="77" t="str">
        <f>CONCATENATE(SUM('Разделы 3, 4, 5'!P11:P11),"=",0)</f>
        <v>0=0</v>
      </c>
    </row>
    <row r="490" spans="1:5" s="155" customFormat="1" ht="38.25">
      <c r="A490" s="81">
        <f>IF((SUM('Разделы 3, 4, 5'!Q11:Q11)=0),"","Неверно!")</f>
      </c>
      <c r="B490" s="171" t="s">
        <v>652</v>
      </c>
      <c r="C490" s="77" t="s">
        <v>653</v>
      </c>
      <c r="D490" s="77" t="s">
        <v>16</v>
      </c>
      <c r="E490" s="77" t="str">
        <f>CONCATENATE(SUM('Разделы 3, 4, 5'!Q11:Q11),"=",0)</f>
        <v>0=0</v>
      </c>
    </row>
    <row r="491" spans="1:5" s="155" customFormat="1" ht="38.25">
      <c r="A491" s="81">
        <f>IF((SUM('Разделы 3, 4, 5'!R11:R11)=0),"","Неверно!")</f>
      </c>
      <c r="B491" s="171" t="s">
        <v>652</v>
      </c>
      <c r="C491" s="77" t="s">
        <v>653</v>
      </c>
      <c r="D491" s="77" t="s">
        <v>16</v>
      </c>
      <c r="E491" s="77" t="str">
        <f>CONCATENATE(SUM('Разделы 3, 4, 5'!R11:R11),"=",0)</f>
        <v>0=0</v>
      </c>
    </row>
    <row r="492" spans="1:5" s="155" customFormat="1" ht="38.25">
      <c r="A492" s="81">
        <f>IF((SUM('Разделы 3, 4, 5'!S11:S11)=0),"","Неверно!")</f>
      </c>
      <c r="B492" s="171" t="s">
        <v>652</v>
      </c>
      <c r="C492" s="77" t="s">
        <v>653</v>
      </c>
      <c r="D492" s="77" t="s">
        <v>16</v>
      </c>
      <c r="E492" s="77" t="str">
        <f>CONCATENATE(SUM('Разделы 3, 4, 5'!S11:S11),"=",0)</f>
        <v>0=0</v>
      </c>
    </row>
    <row r="493" spans="1:5" s="155" customFormat="1" ht="38.25">
      <c r="A493" s="81">
        <f>IF((SUM('Разделы 3, 4, 5'!T11:T11)=0),"","Неверно!")</f>
      </c>
      <c r="B493" s="171" t="s">
        <v>652</v>
      </c>
      <c r="C493" s="77" t="s">
        <v>653</v>
      </c>
      <c r="D493" s="77" t="s">
        <v>16</v>
      </c>
      <c r="E493" s="77" t="str">
        <f>CONCATENATE(SUM('Разделы 3, 4, 5'!T11:T11),"=",0)</f>
        <v>0=0</v>
      </c>
    </row>
    <row r="494" spans="1:5" s="155" customFormat="1" ht="38.25">
      <c r="A494" s="81">
        <f>IF((SUM('Разделы 3, 4, 5'!U11:U11)=0),"","Неверно!")</f>
      </c>
      <c r="B494" s="171" t="s">
        <v>652</v>
      </c>
      <c r="C494" s="77" t="s">
        <v>653</v>
      </c>
      <c r="D494" s="77" t="s">
        <v>16</v>
      </c>
      <c r="E494" s="77" t="str">
        <f>CONCATENATE(SUM('Разделы 3, 4, 5'!U11:U11),"=",0)</f>
        <v>0=0</v>
      </c>
    </row>
    <row r="495" spans="1:5" s="155" customFormat="1" ht="38.25">
      <c r="A495" s="81">
        <f>IF((SUM('Разделы 3, 4, 5'!V11:V11)=0),"","Неверно!")</f>
      </c>
      <c r="B495" s="171" t="s">
        <v>652</v>
      </c>
      <c r="C495" s="77" t="s">
        <v>653</v>
      </c>
      <c r="D495" s="77" t="s">
        <v>16</v>
      </c>
      <c r="E495" s="77" t="str">
        <f>CONCATENATE(SUM('Разделы 3, 4, 5'!V11:V11),"=",0)</f>
        <v>0=0</v>
      </c>
    </row>
    <row r="496" spans="1:5" s="155" customFormat="1" ht="38.25">
      <c r="A496" s="81">
        <f>IF((SUM('Разделы 3, 4, 5'!W11:W11)=0),"","Неверно!")</f>
      </c>
      <c r="B496" s="171" t="s">
        <v>652</v>
      </c>
      <c r="C496" s="77" t="s">
        <v>653</v>
      </c>
      <c r="D496" s="77" t="s">
        <v>16</v>
      </c>
      <c r="E496" s="77" t="str">
        <f>CONCATENATE(SUM('Разделы 3, 4, 5'!W11:W11),"=",0)</f>
        <v>0=0</v>
      </c>
    </row>
    <row r="497" spans="1:5" s="155" customFormat="1" ht="38.25">
      <c r="A497" s="81">
        <f>IF((SUM('Разделы 3, 4, 5'!X11:X11)=0),"","Неверно!")</f>
      </c>
      <c r="B497" s="171" t="s">
        <v>652</v>
      </c>
      <c r="C497" s="77" t="s">
        <v>653</v>
      </c>
      <c r="D497" s="77" t="s">
        <v>16</v>
      </c>
      <c r="E497" s="77" t="str">
        <f>CONCATENATE(SUM('Разделы 3, 4, 5'!X11:X11),"=",0)</f>
        <v>0=0</v>
      </c>
    </row>
    <row r="498" spans="1:5" s="155" customFormat="1" ht="38.25">
      <c r="A498" s="81">
        <f>IF((SUM('Разделы 3, 4, 5'!Y11:Y11)=0),"","Неверно!")</f>
      </c>
      <c r="B498" s="171" t="s">
        <v>652</v>
      </c>
      <c r="C498" s="77" t="s">
        <v>653</v>
      </c>
      <c r="D498" s="77" t="s">
        <v>16</v>
      </c>
      <c r="E498" s="77" t="str">
        <f>CONCATENATE(SUM('Разделы 3, 4, 5'!Y11:Y11),"=",0)</f>
        <v>0=0</v>
      </c>
    </row>
    <row r="499" spans="1:5" s="155" customFormat="1" ht="38.25">
      <c r="A499" s="81">
        <f>IF((SUM('Разделы 3, 4, 5'!Z11:Z11)=0),"","Неверно!")</f>
      </c>
      <c r="B499" s="171" t="s">
        <v>652</v>
      </c>
      <c r="C499" s="77" t="s">
        <v>653</v>
      </c>
      <c r="D499" s="77" t="s">
        <v>16</v>
      </c>
      <c r="E499" s="77" t="str">
        <f>CONCATENATE(SUM('Разделы 3, 4, 5'!Z11:Z11),"=",0)</f>
        <v>0=0</v>
      </c>
    </row>
    <row r="500" spans="1:5" s="155" customFormat="1" ht="38.25">
      <c r="A500" s="81">
        <f>IF((SUM('Разделы 3, 4, 5'!J25:J25)=SUM('Разделы 3, 4, 5'!F25:I25)),"","Неверно!")</f>
      </c>
      <c r="B500" s="171" t="s">
        <v>654</v>
      </c>
      <c r="C500" s="77" t="s">
        <v>655</v>
      </c>
      <c r="D500" s="77" t="s">
        <v>135</v>
      </c>
      <c r="E500" s="77" t="str">
        <f>CONCATENATE(SUM('Разделы 3, 4, 5'!J25:J25),"=",SUM('Разделы 3, 4, 5'!F25:I25))</f>
        <v>2=2</v>
      </c>
    </row>
    <row r="501" spans="1:5" s="155" customFormat="1" ht="38.25">
      <c r="A501" s="81">
        <f>IF((SUM('Разделы 3, 4, 5'!J26:J26)=SUM('Разделы 3, 4, 5'!F26:I26)),"","Неверно!")</f>
      </c>
      <c r="B501" s="171" t="s">
        <v>654</v>
      </c>
      <c r="C501" s="77" t="s">
        <v>655</v>
      </c>
      <c r="D501" s="77" t="s">
        <v>135</v>
      </c>
      <c r="E501" s="77" t="str">
        <f>CONCATENATE(SUM('Разделы 3, 4, 5'!J26:J26),"=",SUM('Разделы 3, 4, 5'!F26:I26))</f>
        <v>2=2</v>
      </c>
    </row>
    <row r="502" spans="1:5" s="155" customFormat="1" ht="38.25">
      <c r="A502" s="81">
        <f>IF((SUM('Разделы 3, 4, 5'!J27:J27)=SUM('Разделы 3, 4, 5'!F27:I27)),"","Неверно!")</f>
      </c>
      <c r="B502" s="171" t="s">
        <v>654</v>
      </c>
      <c r="C502" s="77" t="s">
        <v>655</v>
      </c>
      <c r="D502" s="77" t="s">
        <v>135</v>
      </c>
      <c r="E502" s="77" t="str">
        <f>CONCATENATE(SUM('Разделы 3, 4, 5'!J27:J27),"=",SUM('Разделы 3, 4, 5'!F27:I27))</f>
        <v>1=1</v>
      </c>
    </row>
    <row r="503" spans="1:5" s="155" customFormat="1" ht="38.25">
      <c r="A503" s="81">
        <f>IF((SUM('Разделы 3, 4, 5'!J28:J28)=SUM('Разделы 3, 4, 5'!F28:I28)),"","Неверно!")</f>
      </c>
      <c r="B503" s="171" t="s">
        <v>654</v>
      </c>
      <c r="C503" s="77" t="s">
        <v>655</v>
      </c>
      <c r="D503" s="77" t="s">
        <v>135</v>
      </c>
      <c r="E503" s="77" t="str">
        <f>CONCATENATE(SUM('Разделы 3, 4, 5'!J28:J28),"=",SUM('Разделы 3, 4, 5'!F28:I28))</f>
        <v>0=0</v>
      </c>
    </row>
    <row r="504" spans="1:5" s="155" customFormat="1" ht="38.25">
      <c r="A504" s="81">
        <f>IF((SUM('Разделы 3, 4, 5'!J29:J29)=SUM('Разделы 3, 4, 5'!F29:I29)),"","Неверно!")</f>
      </c>
      <c r="B504" s="171" t="s">
        <v>654</v>
      </c>
      <c r="C504" s="77" t="s">
        <v>655</v>
      </c>
      <c r="D504" s="77" t="s">
        <v>135</v>
      </c>
      <c r="E504" s="77" t="str">
        <f>CONCATENATE(SUM('Разделы 3, 4, 5'!J29:J29),"=",SUM('Разделы 3, 4, 5'!F29:I29))</f>
        <v>1=1</v>
      </c>
    </row>
    <row r="505" spans="1:5" s="155" customFormat="1" ht="38.25">
      <c r="A505" s="81">
        <f>IF((SUM('Разделы 3, 4, 5'!J30:J30)=SUM('Разделы 3, 4, 5'!F30:I30)),"","Неверно!")</f>
      </c>
      <c r="B505" s="171" t="s">
        <v>654</v>
      </c>
      <c r="C505" s="77" t="s">
        <v>655</v>
      </c>
      <c r="D505" s="77" t="s">
        <v>135</v>
      </c>
      <c r="E505" s="77" t="str">
        <f>CONCATENATE(SUM('Разделы 3, 4, 5'!J30:J30),"=",SUM('Разделы 3, 4, 5'!F30:I30))</f>
        <v>0=0</v>
      </c>
    </row>
    <row r="506" spans="1:5" s="155" customFormat="1" ht="38.25">
      <c r="A506" s="81">
        <f>IF((SUM('Разделы 3, 4, 5'!J31:J31)=SUM('Разделы 3, 4, 5'!F31:I31)),"","Неверно!")</f>
      </c>
      <c r="B506" s="171" t="s">
        <v>654</v>
      </c>
      <c r="C506" s="77" t="s">
        <v>655</v>
      </c>
      <c r="D506" s="77" t="s">
        <v>135</v>
      </c>
      <c r="E506" s="77" t="str">
        <f>CONCATENATE(SUM('Разделы 3, 4, 5'!J31:J31),"=",SUM('Разделы 3, 4, 5'!F31:I31))</f>
        <v>0=0</v>
      </c>
    </row>
    <row r="507" spans="1:5" s="155" customFormat="1" ht="38.25">
      <c r="A507" s="81">
        <f>IF((SUM('Разделы 3, 4, 5'!J32:J32)=SUM('Разделы 3, 4, 5'!F32:I32)),"","Неверно!")</f>
      </c>
      <c r="B507" s="171" t="s">
        <v>654</v>
      </c>
      <c r="C507" s="77" t="s">
        <v>655</v>
      </c>
      <c r="D507" s="77" t="s">
        <v>135</v>
      </c>
      <c r="E507" s="77" t="str">
        <f>CONCATENATE(SUM('Разделы 3, 4, 5'!J32:J32),"=",SUM('Разделы 3, 4, 5'!F32:I32))</f>
        <v>0=0</v>
      </c>
    </row>
    <row r="508" spans="1:5" s="155" customFormat="1" ht="38.25">
      <c r="A508" s="81">
        <f>IF((SUM('Разделы 3, 4, 5'!J33:J33)=SUM('Разделы 3, 4, 5'!F33:I33)),"","Неверно!")</f>
      </c>
      <c r="B508" s="171" t="s">
        <v>654</v>
      </c>
      <c r="C508" s="77" t="s">
        <v>655</v>
      </c>
      <c r="D508" s="77" t="s">
        <v>135</v>
      </c>
      <c r="E508" s="77" t="str">
        <f>CONCATENATE(SUM('Разделы 3, 4, 5'!J33:J33),"=",SUM('Разделы 3, 4, 5'!F33:I33))</f>
        <v>0=0</v>
      </c>
    </row>
    <row r="509" spans="1:5" s="155" customFormat="1" ht="38.25">
      <c r="A509" s="81">
        <f>IF((SUM('Разделы 3, 4, 5'!J34:J34)=SUM('Разделы 3, 4, 5'!F34:I34)),"","Неверно!")</f>
      </c>
      <c r="B509" s="171" t="s">
        <v>654</v>
      </c>
      <c r="C509" s="77" t="s">
        <v>655</v>
      </c>
      <c r="D509" s="77" t="s">
        <v>135</v>
      </c>
      <c r="E509" s="77" t="str">
        <f>CONCATENATE(SUM('Разделы 3, 4, 5'!J34:J34),"=",SUM('Разделы 3, 4, 5'!F34:I34))</f>
        <v>0=0</v>
      </c>
    </row>
    <row r="510" spans="1:5" s="155" customFormat="1" ht="38.25">
      <c r="A510" s="81">
        <f>IF((SUM('Разделы 3, 4, 5'!AA12:AA12)=0),"","Неверно!")</f>
      </c>
      <c r="B510" s="171" t="s">
        <v>656</v>
      </c>
      <c r="C510" s="77" t="s">
        <v>657</v>
      </c>
      <c r="D510" s="77" t="s">
        <v>235</v>
      </c>
      <c r="E510" s="77" t="str">
        <f>CONCATENATE(SUM('Разделы 3, 4, 5'!AA12:AA12),"=",0)</f>
        <v>0=0</v>
      </c>
    </row>
    <row r="511" spans="1:5" s="155" customFormat="1" ht="38.25">
      <c r="A511" s="81">
        <f>IF((SUM('Разделы 3, 4, 5'!AB12:AB12)=0),"","Неверно!")</f>
      </c>
      <c r="B511" s="171" t="s">
        <v>656</v>
      </c>
      <c r="C511" s="77" t="s">
        <v>657</v>
      </c>
      <c r="D511" s="77" t="s">
        <v>235</v>
      </c>
      <c r="E511" s="77" t="str">
        <f>CONCATENATE(SUM('Разделы 3, 4, 5'!AB12:AB12),"=",0)</f>
        <v>0=0</v>
      </c>
    </row>
    <row r="512" spans="1:5" s="155" customFormat="1" ht="38.25">
      <c r="A512" s="81">
        <f>IF((SUM('Разделы 3, 4, 5'!AC12:AC12)=0),"","Неверно!")</f>
      </c>
      <c r="B512" s="171" t="s">
        <v>656</v>
      </c>
      <c r="C512" s="77" t="s">
        <v>657</v>
      </c>
      <c r="D512" s="77" t="s">
        <v>235</v>
      </c>
      <c r="E512" s="77" t="str">
        <f>CONCATENATE(SUM('Разделы 3, 4, 5'!AC12:AC12),"=",0)</f>
        <v>0=0</v>
      </c>
    </row>
    <row r="513" spans="1:5" s="155" customFormat="1" ht="38.25">
      <c r="A513" s="81">
        <f>IF((SUM('Разделы 3, 4, 5'!AD12:AD12)=0),"","Неверно!")</f>
      </c>
      <c r="B513" s="171" t="s">
        <v>656</v>
      </c>
      <c r="C513" s="77" t="s">
        <v>657</v>
      </c>
      <c r="D513" s="77" t="s">
        <v>235</v>
      </c>
      <c r="E513" s="77" t="str">
        <f>CONCATENATE(SUM('Разделы 3, 4, 5'!AD12:AD12),"=",0)</f>
        <v>0=0</v>
      </c>
    </row>
    <row r="514" spans="1:5" s="155" customFormat="1" ht="38.25">
      <c r="A514" s="81">
        <f>IF((SUM('Разделы 3, 4, 5'!M12:M12)=0),"","Неверно!")</f>
      </c>
      <c r="B514" s="171" t="s">
        <v>656</v>
      </c>
      <c r="C514" s="77" t="s">
        <v>657</v>
      </c>
      <c r="D514" s="77" t="s">
        <v>235</v>
      </c>
      <c r="E514" s="77" t="str">
        <f>CONCATENATE(SUM('Разделы 3, 4, 5'!M12:M12),"=",0)</f>
        <v>0=0</v>
      </c>
    </row>
    <row r="515" spans="1:5" s="155" customFormat="1" ht="38.25">
      <c r="A515" s="81">
        <f>IF((SUM('Разделы 3, 4, 5'!N12:N12)=0),"","Неверно!")</f>
      </c>
      <c r="B515" s="171" t="s">
        <v>656</v>
      </c>
      <c r="C515" s="77" t="s">
        <v>657</v>
      </c>
      <c r="D515" s="77" t="s">
        <v>235</v>
      </c>
      <c r="E515" s="77" t="str">
        <f>CONCATENATE(SUM('Разделы 3, 4, 5'!N12:N12),"=",0)</f>
        <v>0=0</v>
      </c>
    </row>
    <row r="516" spans="1:5" s="155" customFormat="1" ht="38.25">
      <c r="A516" s="81">
        <f>IF((SUM('Разделы 3, 4, 5'!O12:O12)=0),"","Неверно!")</f>
      </c>
      <c r="B516" s="171" t="s">
        <v>656</v>
      </c>
      <c r="C516" s="77" t="s">
        <v>657</v>
      </c>
      <c r="D516" s="77" t="s">
        <v>235</v>
      </c>
      <c r="E516" s="77" t="str">
        <f>CONCATENATE(SUM('Разделы 3, 4, 5'!O12:O12),"=",0)</f>
        <v>0=0</v>
      </c>
    </row>
    <row r="517" spans="1:5" s="155" customFormat="1" ht="38.25">
      <c r="A517" s="81">
        <f>IF((SUM('Разделы 3, 4, 5'!P12:P12)=0),"","Неверно!")</f>
      </c>
      <c r="B517" s="171" t="s">
        <v>656</v>
      </c>
      <c r="C517" s="77" t="s">
        <v>657</v>
      </c>
      <c r="D517" s="77" t="s">
        <v>235</v>
      </c>
      <c r="E517" s="77" t="str">
        <f>CONCATENATE(SUM('Разделы 3, 4, 5'!P12:P12),"=",0)</f>
        <v>0=0</v>
      </c>
    </row>
    <row r="518" spans="1:5" s="155" customFormat="1" ht="38.25">
      <c r="A518" s="81">
        <f>IF((SUM('Разделы 3, 4, 5'!Q12:Q12)=0),"","Неверно!")</f>
      </c>
      <c r="B518" s="171" t="s">
        <v>656</v>
      </c>
      <c r="C518" s="77" t="s">
        <v>657</v>
      </c>
      <c r="D518" s="77" t="s">
        <v>235</v>
      </c>
      <c r="E518" s="77" t="str">
        <f>CONCATENATE(SUM('Разделы 3, 4, 5'!Q12:Q12),"=",0)</f>
        <v>0=0</v>
      </c>
    </row>
    <row r="519" spans="1:5" s="155" customFormat="1" ht="38.25">
      <c r="A519" s="81">
        <f>IF((SUM('Разделы 3, 4, 5'!R12:R12)=0),"","Неверно!")</f>
      </c>
      <c r="B519" s="171" t="s">
        <v>656</v>
      </c>
      <c r="C519" s="77" t="s">
        <v>657</v>
      </c>
      <c r="D519" s="77" t="s">
        <v>235</v>
      </c>
      <c r="E519" s="77" t="str">
        <f>CONCATENATE(SUM('Разделы 3, 4, 5'!R12:R12),"=",0)</f>
        <v>0=0</v>
      </c>
    </row>
    <row r="520" spans="1:5" s="155" customFormat="1" ht="38.25">
      <c r="A520" s="81">
        <f>IF((SUM('Разделы 3, 4, 5'!S12:S12)=0),"","Неверно!")</f>
      </c>
      <c r="B520" s="171" t="s">
        <v>656</v>
      </c>
      <c r="C520" s="77" t="s">
        <v>657</v>
      </c>
      <c r="D520" s="77" t="s">
        <v>235</v>
      </c>
      <c r="E520" s="77" t="str">
        <f>CONCATENATE(SUM('Разделы 3, 4, 5'!S12:S12),"=",0)</f>
        <v>0=0</v>
      </c>
    </row>
    <row r="521" spans="1:5" s="155" customFormat="1" ht="38.25">
      <c r="A521" s="81">
        <f>IF((SUM('Разделы 3, 4, 5'!T12:T12)=0),"","Неверно!")</f>
      </c>
      <c r="B521" s="171" t="s">
        <v>656</v>
      </c>
      <c r="C521" s="77" t="s">
        <v>657</v>
      </c>
      <c r="D521" s="77" t="s">
        <v>235</v>
      </c>
      <c r="E521" s="77" t="str">
        <f>CONCATENATE(SUM('Разделы 3, 4, 5'!T12:T12),"=",0)</f>
        <v>0=0</v>
      </c>
    </row>
    <row r="522" spans="1:5" s="155" customFormat="1" ht="38.25">
      <c r="A522" s="81">
        <f>IF((SUM('Разделы 3, 4, 5'!U12:U12)=0),"","Неверно!")</f>
      </c>
      <c r="B522" s="171" t="s">
        <v>656</v>
      </c>
      <c r="C522" s="77" t="s">
        <v>657</v>
      </c>
      <c r="D522" s="77" t="s">
        <v>235</v>
      </c>
      <c r="E522" s="77" t="str">
        <f>CONCATENATE(SUM('Разделы 3, 4, 5'!U12:U12),"=",0)</f>
        <v>0=0</v>
      </c>
    </row>
    <row r="523" spans="1:5" s="155" customFormat="1" ht="38.25">
      <c r="A523" s="81">
        <f>IF((SUM('Разделы 3, 4, 5'!V12:V12)=0),"","Неверно!")</f>
      </c>
      <c r="B523" s="171" t="s">
        <v>656</v>
      </c>
      <c r="C523" s="77" t="s">
        <v>657</v>
      </c>
      <c r="D523" s="77" t="s">
        <v>235</v>
      </c>
      <c r="E523" s="77" t="str">
        <f>CONCATENATE(SUM('Разделы 3, 4, 5'!V12:V12),"=",0)</f>
        <v>0=0</v>
      </c>
    </row>
    <row r="524" spans="1:5" s="155" customFormat="1" ht="38.25">
      <c r="A524" s="81">
        <f>IF((SUM('Разделы 3, 4, 5'!W12:W12)=0),"","Неверно!")</f>
      </c>
      <c r="B524" s="171" t="s">
        <v>656</v>
      </c>
      <c r="C524" s="77" t="s">
        <v>657</v>
      </c>
      <c r="D524" s="77" t="s">
        <v>235</v>
      </c>
      <c r="E524" s="77" t="str">
        <f>CONCATENATE(SUM('Разделы 3, 4, 5'!W12:W12),"=",0)</f>
        <v>0=0</v>
      </c>
    </row>
    <row r="525" spans="1:5" s="155" customFormat="1" ht="38.25">
      <c r="A525" s="81">
        <f>IF((SUM('Разделы 3, 4, 5'!X12:X12)=0),"","Неверно!")</f>
      </c>
      <c r="B525" s="171" t="s">
        <v>656</v>
      </c>
      <c r="C525" s="77" t="s">
        <v>657</v>
      </c>
      <c r="D525" s="77" t="s">
        <v>235</v>
      </c>
      <c r="E525" s="77" t="str">
        <f>CONCATENATE(SUM('Разделы 3, 4, 5'!X12:X12),"=",0)</f>
        <v>0=0</v>
      </c>
    </row>
    <row r="526" spans="1:5" s="155" customFormat="1" ht="38.25">
      <c r="A526" s="81">
        <f>IF((SUM('Разделы 3, 4, 5'!Y12:Y12)=0),"","Неверно!")</f>
      </c>
      <c r="B526" s="171" t="s">
        <v>656</v>
      </c>
      <c r="C526" s="77" t="s">
        <v>657</v>
      </c>
      <c r="D526" s="77" t="s">
        <v>235</v>
      </c>
      <c r="E526" s="77" t="str">
        <f>CONCATENATE(SUM('Разделы 3, 4, 5'!Y12:Y12),"=",0)</f>
        <v>0=0</v>
      </c>
    </row>
    <row r="527" spans="1:5" s="155" customFormat="1" ht="38.25">
      <c r="A527" s="81">
        <f>IF((SUM('Разделы 3, 4, 5'!Z12:Z12)=0),"","Неверно!")</f>
      </c>
      <c r="B527" s="171" t="s">
        <v>656</v>
      </c>
      <c r="C527" s="77" t="s">
        <v>657</v>
      </c>
      <c r="D527" s="77" t="s">
        <v>235</v>
      </c>
      <c r="E527" s="77" t="str">
        <f>CONCATENATE(SUM('Разделы 3, 4, 5'!Z12:Z12),"=",0)</f>
        <v>0=0</v>
      </c>
    </row>
    <row r="528" spans="1:5" s="155" customFormat="1" ht="114.75">
      <c r="A528" s="81">
        <f>IF((SUM('Разделы 3, 4, 5'!AA25:AA25)=SUM('Разделы 3, 4, 5'!AB10:AB10)+SUM('Разделы 3, 4, 5'!AB11:AB11)+SUM('Разделы 3, 4, 5'!AB14:AB14)+SUM('Разделы 3, 4, 5'!AB15:AB15)),"","Неверно!")</f>
      </c>
      <c r="B528" s="171" t="s">
        <v>658</v>
      </c>
      <c r="C528" s="77" t="s">
        <v>659</v>
      </c>
      <c r="D528" s="77" t="s">
        <v>236</v>
      </c>
      <c r="E528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529" spans="1:5" s="155" customFormat="1" ht="114.75">
      <c r="A529" s="81">
        <f>IF((SUM('Разделы 3, 4, 5'!AB25:AB25)=SUM('Разделы 3, 4, 5'!AC10:AC10)+SUM('Разделы 3, 4, 5'!AC11:AC11)+SUM('Разделы 3, 4, 5'!AC14:AC14)+SUM('Разделы 3, 4, 5'!AC15:AC15)),"","Неверно!")</f>
      </c>
      <c r="B529" s="171" t="s">
        <v>658</v>
      </c>
      <c r="C529" s="77" t="s">
        <v>659</v>
      </c>
      <c r="D529" s="77" t="s">
        <v>236</v>
      </c>
      <c r="E529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530" spans="1:5" s="155" customFormat="1" ht="114.75">
      <c r="A530" s="81">
        <f>IF((SUM('Разделы 3, 4, 5'!AC25:AC25)=SUM('Разделы 3, 4, 5'!AD10:AD10)+SUM('Разделы 3, 4, 5'!AD11:AD11)+SUM('Разделы 3, 4, 5'!AD14:AD14)+SUM('Разделы 3, 4, 5'!AD15:AD15)),"","Неверно!")</f>
      </c>
      <c r="B530" s="171" t="s">
        <v>658</v>
      </c>
      <c r="C530" s="77" t="s">
        <v>659</v>
      </c>
      <c r="D530" s="77" t="s">
        <v>236</v>
      </c>
      <c r="E530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531" spans="1:5" s="155" customFormat="1" ht="216.75">
      <c r="A531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531" s="171" t="s">
        <v>660</v>
      </c>
      <c r="C531" s="77" t="s">
        <v>661</v>
      </c>
      <c r="D531" s="77" t="s">
        <v>237</v>
      </c>
      <c r="E531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10=3+7) ИЛИ (1&gt;0)</v>
      </c>
    </row>
    <row r="532" spans="1:5" s="155" customFormat="1" ht="216.75">
      <c r="A532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532" s="171" t="s">
        <v>662</v>
      </c>
      <c r="C532" s="77" t="s">
        <v>663</v>
      </c>
      <c r="D532" s="77" t="s">
        <v>238</v>
      </c>
      <c r="E532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1=0+1) ИЛИ (0&gt;0)</v>
      </c>
    </row>
    <row r="533" spans="1:5" s="155" customFormat="1" ht="38.25">
      <c r="A533" s="81">
        <f>IF((SUM('Разделы 3, 4, 5'!AB10:AB10)=SUM('Разделы 3, 4, 5'!V10:AA10)),"","Неверно!")</f>
      </c>
      <c r="B533" s="171" t="s">
        <v>664</v>
      </c>
      <c r="C533" s="77" t="s">
        <v>665</v>
      </c>
      <c r="D533" s="77" t="s">
        <v>239</v>
      </c>
      <c r="E533" s="77" t="str">
        <f>CONCATENATE(SUM('Разделы 3, 4, 5'!AB10:AB10),"=",SUM('Разделы 3, 4, 5'!V10:AA10))</f>
        <v>0=0</v>
      </c>
    </row>
    <row r="534" spans="1:5" s="155" customFormat="1" ht="38.25">
      <c r="A534" s="81">
        <f>IF((SUM('Разделы 3, 4, 5'!AB11:AB11)=SUM('Разделы 3, 4, 5'!V11:AA11)),"","Неверно!")</f>
      </c>
      <c r="B534" s="171" t="s">
        <v>664</v>
      </c>
      <c r="C534" s="77" t="s">
        <v>665</v>
      </c>
      <c r="D534" s="77" t="s">
        <v>239</v>
      </c>
      <c r="E534" s="77" t="str">
        <f>CONCATENATE(SUM('Разделы 3, 4, 5'!AB11:AB11),"=",SUM('Разделы 3, 4, 5'!V11:AA11))</f>
        <v>0=0</v>
      </c>
    </row>
    <row r="535" spans="1:5" s="155" customFormat="1" ht="38.25">
      <c r="A535" s="81">
        <f>IF((SUM('Разделы 3, 4, 5'!AB12:AB12)=SUM('Разделы 3, 4, 5'!V12:AA12)),"","Неверно!")</f>
      </c>
      <c r="B535" s="171" t="s">
        <v>664</v>
      </c>
      <c r="C535" s="77" t="s">
        <v>665</v>
      </c>
      <c r="D535" s="77" t="s">
        <v>239</v>
      </c>
      <c r="E535" s="77" t="str">
        <f>CONCATENATE(SUM('Разделы 3, 4, 5'!AB12:AB12),"=",SUM('Разделы 3, 4, 5'!V12:AA12))</f>
        <v>0=0</v>
      </c>
    </row>
    <row r="536" spans="1:5" s="155" customFormat="1" ht="38.25">
      <c r="A536" s="81">
        <f>IF((SUM('Разделы 3, 4, 5'!AB13:AB13)=SUM('Разделы 3, 4, 5'!V13:AA13)),"","Неверно!")</f>
      </c>
      <c r="B536" s="171" t="s">
        <v>664</v>
      </c>
      <c r="C536" s="77" t="s">
        <v>665</v>
      </c>
      <c r="D536" s="77" t="s">
        <v>239</v>
      </c>
      <c r="E536" s="77" t="str">
        <f>CONCATENATE(SUM('Разделы 3, 4, 5'!AB13:AB13),"=",SUM('Разделы 3, 4, 5'!V13:AA13))</f>
        <v>0=0</v>
      </c>
    </row>
    <row r="537" spans="1:5" s="155" customFormat="1" ht="38.25">
      <c r="A537" s="81">
        <f>IF((SUM('Разделы 3, 4, 5'!AB14:AB14)=SUM('Разделы 3, 4, 5'!V14:AA14)),"","Неверно!")</f>
      </c>
      <c r="B537" s="171" t="s">
        <v>664</v>
      </c>
      <c r="C537" s="77" t="s">
        <v>665</v>
      </c>
      <c r="D537" s="77" t="s">
        <v>239</v>
      </c>
      <c r="E537" s="77" t="str">
        <f>CONCATENATE(SUM('Разделы 3, 4, 5'!AB14:AB14),"=",SUM('Разделы 3, 4, 5'!V14:AA14))</f>
        <v>0=0</v>
      </c>
    </row>
    <row r="538" spans="1:5" s="155" customFormat="1" ht="38.25">
      <c r="A538" s="81">
        <f>IF((SUM('Разделы 3, 4, 5'!AB15:AB15)=SUM('Разделы 3, 4, 5'!V15:AA15)),"","Неверно!")</f>
      </c>
      <c r="B538" s="171" t="s">
        <v>664</v>
      </c>
      <c r="C538" s="77" t="s">
        <v>665</v>
      </c>
      <c r="D538" s="77" t="s">
        <v>239</v>
      </c>
      <c r="E538" s="77" t="str">
        <f>CONCATENATE(SUM('Разделы 3, 4, 5'!AB15:AB15),"=",SUM('Разделы 3, 4, 5'!V15:AA15))</f>
        <v>0=0</v>
      </c>
    </row>
    <row r="539" spans="1:5" s="155" customFormat="1" ht="38.25">
      <c r="A539" s="81">
        <f>IF((SUM('Разделы 3, 4, 5'!AB8:AB8)=SUM('Разделы 3, 4, 5'!V8:AA8)),"","Неверно!")</f>
      </c>
      <c r="B539" s="171" t="s">
        <v>664</v>
      </c>
      <c r="C539" s="77" t="s">
        <v>665</v>
      </c>
      <c r="D539" s="77" t="s">
        <v>239</v>
      </c>
      <c r="E539" s="77" t="str">
        <f>CONCATENATE(SUM('Разделы 3, 4, 5'!AB8:AB8),"=",SUM('Разделы 3, 4, 5'!V8:AA8))</f>
        <v>0=0</v>
      </c>
    </row>
    <row r="540" spans="1:5" s="155" customFormat="1" ht="38.25">
      <c r="A540" s="81">
        <f>IF((SUM('Разделы 3, 4, 5'!AB9:AB9)=SUM('Разделы 3, 4, 5'!V9:AA9)),"","Неверно!")</f>
      </c>
      <c r="B540" s="171" t="s">
        <v>664</v>
      </c>
      <c r="C540" s="77" t="s">
        <v>665</v>
      </c>
      <c r="D540" s="77" t="s">
        <v>239</v>
      </c>
      <c r="E540" s="77" t="str">
        <f>CONCATENATE(SUM('Разделы 3, 4, 5'!AB9:AB9),"=",SUM('Разделы 3, 4, 5'!V9:AA9))</f>
        <v>0=0</v>
      </c>
    </row>
    <row r="541" spans="1:5" s="155" customFormat="1" ht="38.25">
      <c r="A541" s="81">
        <f>IF((SUM('Разделы 3, 4, 5'!AA25:AA25)=SUM('Разделы 3, 4, 5'!U25:Z25)),"","Неверно!")</f>
      </c>
      <c r="B541" s="171" t="s">
        <v>666</v>
      </c>
      <c r="C541" s="77" t="s">
        <v>667</v>
      </c>
      <c r="D541" s="77" t="s">
        <v>124</v>
      </c>
      <c r="E541" s="77" t="str">
        <f>CONCATENATE(SUM('Разделы 3, 4, 5'!AA25:AA25),"=",SUM('Разделы 3, 4, 5'!U25:Z25))</f>
        <v>0=0</v>
      </c>
    </row>
    <row r="542" spans="1:5" s="155" customFormat="1" ht="38.25">
      <c r="A542" s="81">
        <f>IF((SUM('Разделы 3, 4, 5'!AA26:AA26)=SUM('Разделы 3, 4, 5'!U26:Z26)),"","Неверно!")</f>
      </c>
      <c r="B542" s="171" t="s">
        <v>666</v>
      </c>
      <c r="C542" s="77" t="s">
        <v>667</v>
      </c>
      <c r="D542" s="77" t="s">
        <v>124</v>
      </c>
      <c r="E542" s="77" t="str">
        <f>CONCATENATE(SUM('Разделы 3, 4, 5'!AA26:AA26),"=",SUM('Разделы 3, 4, 5'!U26:Z26))</f>
        <v>0=0</v>
      </c>
    </row>
    <row r="543" spans="1:5" s="155" customFormat="1" ht="38.25">
      <c r="A543" s="81">
        <f>IF((SUM('Разделы 3, 4, 5'!AA27:AA27)=SUM('Разделы 3, 4, 5'!U27:Z27)),"","Неверно!")</f>
      </c>
      <c r="B543" s="171" t="s">
        <v>666</v>
      </c>
      <c r="C543" s="77" t="s">
        <v>667</v>
      </c>
      <c r="D543" s="77" t="s">
        <v>124</v>
      </c>
      <c r="E543" s="77" t="str">
        <f>CONCATENATE(SUM('Разделы 3, 4, 5'!AA27:AA27),"=",SUM('Разделы 3, 4, 5'!U27:Z27))</f>
        <v>0=0</v>
      </c>
    </row>
    <row r="544" spans="1:5" s="155" customFormat="1" ht="38.25">
      <c r="A544" s="81">
        <f>IF((SUM('Разделы 3, 4, 5'!AA28:AA28)=SUM('Разделы 3, 4, 5'!U28:Z28)),"","Неверно!")</f>
      </c>
      <c r="B544" s="171" t="s">
        <v>666</v>
      </c>
      <c r="C544" s="77" t="s">
        <v>667</v>
      </c>
      <c r="D544" s="77" t="s">
        <v>124</v>
      </c>
      <c r="E544" s="77" t="str">
        <f>CONCATENATE(SUM('Разделы 3, 4, 5'!AA28:AA28),"=",SUM('Разделы 3, 4, 5'!U28:Z28))</f>
        <v>0=0</v>
      </c>
    </row>
    <row r="545" spans="1:5" s="155" customFormat="1" ht="38.25">
      <c r="A545" s="81">
        <f>IF((SUM('Разделы 3, 4, 5'!AA29:AA29)=SUM('Разделы 3, 4, 5'!U29:Z29)),"","Неверно!")</f>
      </c>
      <c r="B545" s="171" t="s">
        <v>666</v>
      </c>
      <c r="C545" s="77" t="s">
        <v>667</v>
      </c>
      <c r="D545" s="77" t="s">
        <v>124</v>
      </c>
      <c r="E545" s="77" t="str">
        <f>CONCATENATE(SUM('Разделы 3, 4, 5'!AA29:AA29),"=",SUM('Разделы 3, 4, 5'!U29:Z29))</f>
        <v>0=0</v>
      </c>
    </row>
    <row r="546" spans="1:5" s="155" customFormat="1" ht="38.25">
      <c r="A546" s="81">
        <f>IF((SUM('Разделы 3, 4, 5'!AA30:AA30)=SUM('Разделы 3, 4, 5'!U30:Z30)),"","Неверно!")</f>
      </c>
      <c r="B546" s="171" t="s">
        <v>666</v>
      </c>
      <c r="C546" s="77" t="s">
        <v>667</v>
      </c>
      <c r="D546" s="77" t="s">
        <v>124</v>
      </c>
      <c r="E546" s="77" t="str">
        <f>CONCATENATE(SUM('Разделы 3, 4, 5'!AA30:AA30),"=",SUM('Разделы 3, 4, 5'!U30:Z30))</f>
        <v>0=0</v>
      </c>
    </row>
    <row r="547" spans="1:5" s="155" customFormat="1" ht="38.25">
      <c r="A547" s="81">
        <f>IF((SUM('Разделы 3, 4, 5'!AA31:AA31)=SUM('Разделы 3, 4, 5'!U31:Z31)),"","Неверно!")</f>
      </c>
      <c r="B547" s="171" t="s">
        <v>666</v>
      </c>
      <c r="C547" s="77" t="s">
        <v>667</v>
      </c>
      <c r="D547" s="77" t="s">
        <v>124</v>
      </c>
      <c r="E547" s="77" t="str">
        <f>CONCATENATE(SUM('Разделы 3, 4, 5'!AA31:AA31),"=",SUM('Разделы 3, 4, 5'!U31:Z31))</f>
        <v>0=0</v>
      </c>
    </row>
    <row r="548" spans="1:5" s="155" customFormat="1" ht="38.25">
      <c r="A548" s="81">
        <f>IF((SUM('Разделы 3, 4, 5'!AA32:AA32)=SUM('Разделы 3, 4, 5'!U32:Z32)),"","Неверно!")</f>
      </c>
      <c r="B548" s="171" t="s">
        <v>666</v>
      </c>
      <c r="C548" s="77" t="s">
        <v>667</v>
      </c>
      <c r="D548" s="77" t="s">
        <v>124</v>
      </c>
      <c r="E548" s="77" t="str">
        <f>CONCATENATE(SUM('Разделы 3, 4, 5'!AA32:AA32),"=",SUM('Разделы 3, 4, 5'!U32:Z32))</f>
        <v>0=0</v>
      </c>
    </row>
    <row r="549" spans="1:5" s="155" customFormat="1" ht="38.25">
      <c r="A549" s="81">
        <f>IF((SUM('Разделы 3, 4, 5'!AA33:AA33)=SUM('Разделы 3, 4, 5'!U33:Z33)),"","Неверно!")</f>
      </c>
      <c r="B549" s="171" t="s">
        <v>666</v>
      </c>
      <c r="C549" s="77" t="s">
        <v>667</v>
      </c>
      <c r="D549" s="77" t="s">
        <v>124</v>
      </c>
      <c r="E549" s="77" t="str">
        <f>CONCATENATE(SUM('Разделы 3, 4, 5'!AA33:AA33),"=",SUM('Разделы 3, 4, 5'!U33:Z33))</f>
        <v>0=0</v>
      </c>
    </row>
    <row r="550" spans="1:5" s="155" customFormat="1" ht="38.25">
      <c r="A550" s="81">
        <f>IF((SUM('Разделы 3, 4, 5'!AA34:AA34)=SUM('Разделы 3, 4, 5'!U34:Z34)),"","Неверно!")</f>
      </c>
      <c r="B550" s="171" t="s">
        <v>666</v>
      </c>
      <c r="C550" s="77" t="s">
        <v>667</v>
      </c>
      <c r="D550" s="77" t="s">
        <v>124</v>
      </c>
      <c r="E550" s="77" t="str">
        <f>CONCATENATE(SUM('Разделы 3, 4, 5'!AA34:AA34),"=",SUM('Разделы 3, 4, 5'!U34:Z34))</f>
        <v>0=0</v>
      </c>
    </row>
    <row r="551" spans="1:5" s="155" customFormat="1" ht="38.25">
      <c r="A551" s="81">
        <f>IF((SUM('Разделы 1, 2'!L21:L21)&lt;=SUM('Разделы 1, 2'!J21:J21)),"","Неверно!")</f>
      </c>
      <c r="B551" s="171" t="s">
        <v>668</v>
      </c>
      <c r="C551" s="77" t="s">
        <v>669</v>
      </c>
      <c r="D551" s="77" t="s">
        <v>90</v>
      </c>
      <c r="E551" s="77" t="str">
        <f>CONCATENATE(SUM('Разделы 1, 2'!L21:L21),"&lt;=",SUM('Разделы 1, 2'!J21:J21))</f>
        <v>0&lt;=11</v>
      </c>
    </row>
    <row r="552" spans="1:5" s="155" customFormat="1" ht="38.25">
      <c r="A552" s="81">
        <f>IF((SUM('Разделы 1, 2'!L22:L22)&lt;=SUM('Разделы 1, 2'!J22:J22)),"","Неверно!")</f>
      </c>
      <c r="B552" s="171" t="s">
        <v>668</v>
      </c>
      <c r="C552" s="77" t="s">
        <v>669</v>
      </c>
      <c r="D552" s="77" t="s">
        <v>90</v>
      </c>
      <c r="E552" s="77" t="str">
        <f>CONCATENATE(SUM('Разделы 1, 2'!L22:L22),"&lt;=",SUM('Разделы 1, 2'!J22:J22))</f>
        <v>0&lt;=10</v>
      </c>
    </row>
    <row r="553" spans="1:5" s="155" customFormat="1" ht="38.25">
      <c r="A553" s="81">
        <f>IF((SUM('Разделы 1, 2'!L23:L23)&lt;=SUM('Разделы 1, 2'!J23:J23)),"","Неверно!")</f>
      </c>
      <c r="B553" s="171" t="s">
        <v>668</v>
      </c>
      <c r="C553" s="77" t="s">
        <v>669</v>
      </c>
      <c r="D553" s="77" t="s">
        <v>90</v>
      </c>
      <c r="E553" s="77" t="str">
        <f>CONCATENATE(SUM('Разделы 1, 2'!L23:L23),"&lt;=",SUM('Разделы 1, 2'!J23:J23))</f>
        <v>0&lt;=8</v>
      </c>
    </row>
    <row r="554" spans="1:5" s="155" customFormat="1" ht="38.25">
      <c r="A554" s="81">
        <f>IF((SUM('Разделы 1, 2'!L24:L24)&lt;=SUM('Разделы 1, 2'!J24:J24)),"","Неверно!")</f>
      </c>
      <c r="B554" s="171" t="s">
        <v>668</v>
      </c>
      <c r="C554" s="77" t="s">
        <v>669</v>
      </c>
      <c r="D554" s="77" t="s">
        <v>90</v>
      </c>
      <c r="E554" s="77" t="str">
        <f>CONCATENATE(SUM('Разделы 1, 2'!L24:L24),"&lt;=",SUM('Разделы 1, 2'!J24:J24))</f>
        <v>0&lt;=0</v>
      </c>
    </row>
    <row r="555" spans="1:5" s="155" customFormat="1" ht="38.25">
      <c r="A555" s="81">
        <f>IF((SUM('Разделы 1, 2'!L25:L25)&lt;=SUM('Разделы 1, 2'!J25:J25)),"","Неверно!")</f>
      </c>
      <c r="B555" s="171" t="s">
        <v>668</v>
      </c>
      <c r="C555" s="77" t="s">
        <v>669</v>
      </c>
      <c r="D555" s="77" t="s">
        <v>90</v>
      </c>
      <c r="E555" s="77" t="str">
        <f>CONCATENATE(SUM('Разделы 1, 2'!L25:L25),"&lt;=",SUM('Разделы 1, 2'!J25:J25))</f>
        <v>0&lt;=2</v>
      </c>
    </row>
    <row r="556" spans="1:5" s="155" customFormat="1" ht="38.25">
      <c r="A556" s="81">
        <f>IF((SUM('Разделы 1, 2'!L26:L26)&lt;=SUM('Разделы 1, 2'!J26:J26)),"","Неверно!")</f>
      </c>
      <c r="B556" s="171" t="s">
        <v>668</v>
      </c>
      <c r="C556" s="77" t="s">
        <v>669</v>
      </c>
      <c r="D556" s="77" t="s">
        <v>90</v>
      </c>
      <c r="E556" s="77" t="str">
        <f>CONCATENATE(SUM('Разделы 1, 2'!L26:L26),"&lt;=",SUM('Разделы 1, 2'!J26:J26))</f>
        <v>0&lt;=0</v>
      </c>
    </row>
    <row r="557" spans="1:5" s="155" customFormat="1" ht="38.25">
      <c r="A557" s="81">
        <f>IF((SUM('Разделы 1, 2'!L27:L27)&lt;=SUM('Разделы 1, 2'!J27:J27)),"","Неверно!")</f>
      </c>
      <c r="B557" s="171" t="s">
        <v>668</v>
      </c>
      <c r="C557" s="77" t="s">
        <v>669</v>
      </c>
      <c r="D557" s="77" t="s">
        <v>90</v>
      </c>
      <c r="E557" s="77" t="str">
        <f>CONCATENATE(SUM('Разделы 1, 2'!L27:L27),"&lt;=",SUM('Разделы 1, 2'!J27:J27))</f>
        <v>0&lt;=1</v>
      </c>
    </row>
    <row r="558" spans="1:5" s="155" customFormat="1" ht="38.25">
      <c r="A558" s="81">
        <f>IF((SUM('Разделы 1, 2'!L28:L28)&lt;=SUM('Разделы 1, 2'!J28:J28)),"","Неверно!")</f>
      </c>
      <c r="B558" s="171" t="s">
        <v>668</v>
      </c>
      <c r="C558" s="77" t="s">
        <v>669</v>
      </c>
      <c r="D558" s="77" t="s">
        <v>90</v>
      </c>
      <c r="E558" s="77" t="str">
        <f>CONCATENATE(SUM('Разделы 1, 2'!L28:L28),"&lt;=",SUM('Разделы 1, 2'!J28:J28))</f>
        <v>0&lt;=1</v>
      </c>
    </row>
    <row r="559" spans="1:5" s="155" customFormat="1" ht="38.25">
      <c r="A559" s="81">
        <f>IF((SUM('Разделы 1, 2'!L29:L29)&lt;=SUM('Разделы 1, 2'!J29:J29)),"","Неверно!")</f>
      </c>
      <c r="B559" s="171" t="s">
        <v>668</v>
      </c>
      <c r="C559" s="77" t="s">
        <v>669</v>
      </c>
      <c r="D559" s="77" t="s">
        <v>90</v>
      </c>
      <c r="E559" s="77" t="str">
        <f>CONCATENATE(SUM('Разделы 1, 2'!L29:L29),"&lt;=",SUM('Разделы 1, 2'!J29:J29))</f>
        <v>0&lt;=0</v>
      </c>
    </row>
    <row r="560" spans="1:5" s="155" customFormat="1" ht="38.25">
      <c r="A560" s="81">
        <f>IF((SUM('Разделы 1, 2'!L30:L30)&lt;=SUM('Разделы 1, 2'!J30:J30)),"","Неверно!")</f>
      </c>
      <c r="B560" s="171" t="s">
        <v>668</v>
      </c>
      <c r="C560" s="77" t="s">
        <v>669</v>
      </c>
      <c r="D560" s="77" t="s">
        <v>90</v>
      </c>
      <c r="E560" s="77" t="str">
        <f>CONCATENATE(SUM('Разделы 1, 2'!L30:L30),"&lt;=",SUM('Разделы 1, 2'!J30:J30))</f>
        <v>0&lt;=0</v>
      </c>
    </row>
    <row r="561" spans="1:5" s="155" customFormat="1" ht="38.25">
      <c r="A561" s="81">
        <f>IF((SUM('Разделы 1, 2'!L31:L31)&lt;=SUM('Разделы 1, 2'!J31:J31)),"","Неверно!")</f>
      </c>
      <c r="B561" s="171" t="s">
        <v>668</v>
      </c>
      <c r="C561" s="77" t="s">
        <v>669</v>
      </c>
      <c r="D561" s="77" t="s">
        <v>90</v>
      </c>
      <c r="E561" s="77" t="str">
        <f>CONCATENATE(SUM('Разделы 1, 2'!L31:L31),"&lt;=",SUM('Разделы 1, 2'!J31:J31))</f>
        <v>0&lt;=0</v>
      </c>
    </row>
    <row r="562" spans="1:5" s="155" customFormat="1" ht="38.25">
      <c r="A562" s="81">
        <f>IF((SUM('Разделы 3, 4, 5'!AA14:AA14)=0),"","Неверно!")</f>
      </c>
      <c r="B562" s="171" t="s">
        <v>670</v>
      </c>
      <c r="C562" s="77" t="s">
        <v>671</v>
      </c>
      <c r="D562" s="77" t="s">
        <v>240</v>
      </c>
      <c r="E562" s="77" t="str">
        <f>CONCATENATE(SUM('Разделы 3, 4, 5'!AA14:AA14),"=",0)</f>
        <v>0=0</v>
      </c>
    </row>
    <row r="563" spans="1:5" s="155" customFormat="1" ht="38.25">
      <c r="A563" s="81">
        <f>IF((SUM('Разделы 3, 4, 5'!AB14:AB14)=0),"","Неверно!")</f>
      </c>
      <c r="B563" s="171" t="s">
        <v>670</v>
      </c>
      <c r="C563" s="77" t="s">
        <v>671</v>
      </c>
      <c r="D563" s="77" t="s">
        <v>240</v>
      </c>
      <c r="E563" s="77" t="str">
        <f>CONCATENATE(SUM('Разделы 3, 4, 5'!AB14:AB14),"=",0)</f>
        <v>0=0</v>
      </c>
    </row>
    <row r="564" spans="1:5" s="155" customFormat="1" ht="38.25">
      <c r="A564" s="81">
        <f>IF((SUM('Разделы 3, 4, 5'!AC14:AC14)=0),"","Неверно!")</f>
      </c>
      <c r="B564" s="171" t="s">
        <v>670</v>
      </c>
      <c r="C564" s="77" t="s">
        <v>671</v>
      </c>
      <c r="D564" s="77" t="s">
        <v>240</v>
      </c>
      <c r="E564" s="77" t="str">
        <f>CONCATENATE(SUM('Разделы 3, 4, 5'!AC14:AC14),"=",0)</f>
        <v>0=0</v>
      </c>
    </row>
    <row r="565" spans="1:5" s="155" customFormat="1" ht="38.25">
      <c r="A565" s="81">
        <f>IF((SUM('Разделы 3, 4, 5'!AD14:AD14)=0),"","Неверно!")</f>
      </c>
      <c r="B565" s="171" t="s">
        <v>670</v>
      </c>
      <c r="C565" s="77" t="s">
        <v>671</v>
      </c>
      <c r="D565" s="77" t="s">
        <v>240</v>
      </c>
      <c r="E565" s="77" t="str">
        <f>CONCATENATE(SUM('Разделы 3, 4, 5'!AD14:AD14),"=",0)</f>
        <v>0=0</v>
      </c>
    </row>
    <row r="566" spans="1:5" s="155" customFormat="1" ht="38.25">
      <c r="A566" s="81">
        <f>IF((SUM('Разделы 3, 4, 5'!AE14:AE14)=0),"","Неверно!")</f>
      </c>
      <c r="B566" s="171" t="s">
        <v>670</v>
      </c>
      <c r="C566" s="77" t="s">
        <v>671</v>
      </c>
      <c r="D566" s="77" t="s">
        <v>240</v>
      </c>
      <c r="E566" s="77" t="str">
        <f>CONCATENATE(SUM('Разделы 3, 4, 5'!AE14:AE14),"=",0)</f>
        <v>0=0</v>
      </c>
    </row>
    <row r="567" spans="1:5" s="155" customFormat="1" ht="38.25">
      <c r="A567" s="81">
        <f>IF((SUM('Разделы 3, 4, 5'!AF14:AF14)=0),"","Неверно!")</f>
      </c>
      <c r="B567" s="171" t="s">
        <v>670</v>
      </c>
      <c r="C567" s="77" t="s">
        <v>671</v>
      </c>
      <c r="D567" s="77" t="s">
        <v>240</v>
      </c>
      <c r="E567" s="77" t="str">
        <f>CONCATENATE(SUM('Разделы 3, 4, 5'!AF14:AF14),"=",0)</f>
        <v>0=0</v>
      </c>
    </row>
    <row r="568" spans="1:5" s="155" customFormat="1" ht="38.25">
      <c r="A568" s="81">
        <f>IF((SUM('Разделы 3, 4, 5'!AG14:AG14)=0),"","Неверно!")</f>
      </c>
      <c r="B568" s="171" t="s">
        <v>670</v>
      </c>
      <c r="C568" s="77" t="s">
        <v>671</v>
      </c>
      <c r="D568" s="77" t="s">
        <v>240</v>
      </c>
      <c r="E568" s="77" t="str">
        <f>CONCATENATE(SUM('Разделы 3, 4, 5'!AG14:AG14),"=",0)</f>
        <v>0=0</v>
      </c>
    </row>
    <row r="569" spans="1:5" s="155" customFormat="1" ht="38.25">
      <c r="A569" s="81">
        <f>IF((SUM('Разделы 3, 4, 5'!AH14:AH14)=0),"","Неверно!")</f>
      </c>
      <c r="B569" s="171" t="s">
        <v>670</v>
      </c>
      <c r="C569" s="77" t="s">
        <v>671</v>
      </c>
      <c r="D569" s="77" t="s">
        <v>240</v>
      </c>
      <c r="E569" s="77" t="str">
        <f>CONCATENATE(SUM('Разделы 3, 4, 5'!AH14:AH14),"=",0)</f>
        <v>0=0</v>
      </c>
    </row>
    <row r="570" spans="1:5" s="155" customFormat="1" ht="38.25">
      <c r="A570" s="81">
        <f>IF((SUM('Разделы 3, 4, 5'!AI14:AI14)=0),"","Неверно!")</f>
      </c>
      <c r="B570" s="171" t="s">
        <v>670</v>
      </c>
      <c r="C570" s="77" t="s">
        <v>671</v>
      </c>
      <c r="D570" s="77" t="s">
        <v>240</v>
      </c>
      <c r="E570" s="77" t="str">
        <f>CONCATENATE(SUM('Разделы 3, 4, 5'!AI14:AI14),"=",0)</f>
        <v>0=0</v>
      </c>
    </row>
    <row r="571" spans="1:5" s="155" customFormat="1" ht="38.25">
      <c r="A571" s="81">
        <f>IF((SUM('Разделы 3, 4, 5'!AJ14:AJ14)=0),"","Неверно!")</f>
      </c>
      <c r="B571" s="171" t="s">
        <v>670</v>
      </c>
      <c r="C571" s="77" t="s">
        <v>671</v>
      </c>
      <c r="D571" s="77" t="s">
        <v>240</v>
      </c>
      <c r="E571" s="77" t="str">
        <f>CONCATENATE(SUM('Разделы 3, 4, 5'!AJ14:AJ14),"=",0)</f>
        <v>0=0</v>
      </c>
    </row>
    <row r="572" spans="1:5" s="155" customFormat="1" ht="38.25">
      <c r="A572" s="81">
        <f>IF((SUM('Разделы 3, 4, 5'!AK14:AK14)=0),"","Неверно!")</f>
      </c>
      <c r="B572" s="171" t="s">
        <v>670</v>
      </c>
      <c r="C572" s="77" t="s">
        <v>671</v>
      </c>
      <c r="D572" s="77" t="s">
        <v>240</v>
      </c>
      <c r="E572" s="77" t="str">
        <f>CONCATENATE(SUM('Разделы 3, 4, 5'!AK14:AK14),"=",0)</f>
        <v>0=0</v>
      </c>
    </row>
    <row r="573" spans="1:5" s="155" customFormat="1" ht="38.25">
      <c r="A573" s="81">
        <f>IF((SUM('Разделы 3, 4, 5'!AL14:AL14)=0),"","Неверно!")</f>
      </c>
      <c r="B573" s="171" t="s">
        <v>670</v>
      </c>
      <c r="C573" s="77" t="s">
        <v>671</v>
      </c>
      <c r="D573" s="77" t="s">
        <v>240</v>
      </c>
      <c r="E573" s="77" t="str">
        <f>CONCATENATE(SUM('Разделы 3, 4, 5'!AL14:AL14),"=",0)</f>
        <v>0=0</v>
      </c>
    </row>
    <row r="574" spans="1:5" s="155" customFormat="1" ht="38.25">
      <c r="A574" s="81">
        <f>IF((SUM('Разделы 3, 4, 5'!E14:E14)=0),"","Неверно!")</f>
      </c>
      <c r="B574" s="171" t="s">
        <v>670</v>
      </c>
      <c r="C574" s="77" t="s">
        <v>671</v>
      </c>
      <c r="D574" s="77" t="s">
        <v>240</v>
      </c>
      <c r="E574" s="77" t="str">
        <f>CONCATENATE(SUM('Разделы 3, 4, 5'!E14:E14),"=",0)</f>
        <v>0=0</v>
      </c>
    </row>
    <row r="575" spans="1:5" s="155" customFormat="1" ht="38.25">
      <c r="A575" s="81">
        <f>IF((SUM('Разделы 3, 4, 5'!F14:F14)=0),"","Неверно!")</f>
      </c>
      <c r="B575" s="171" t="s">
        <v>670</v>
      </c>
      <c r="C575" s="77" t="s">
        <v>671</v>
      </c>
      <c r="D575" s="77" t="s">
        <v>240</v>
      </c>
      <c r="E575" s="77" t="str">
        <f>CONCATENATE(SUM('Разделы 3, 4, 5'!F14:F14),"=",0)</f>
        <v>0=0</v>
      </c>
    </row>
    <row r="576" spans="1:5" s="155" customFormat="1" ht="38.25">
      <c r="A576" s="81">
        <f>IF((SUM('Разделы 3, 4, 5'!G14:G14)=0),"","Неверно!")</f>
      </c>
      <c r="B576" s="171" t="s">
        <v>670</v>
      </c>
      <c r="C576" s="77" t="s">
        <v>671</v>
      </c>
      <c r="D576" s="77" t="s">
        <v>240</v>
      </c>
      <c r="E576" s="77" t="str">
        <f>CONCATENATE(SUM('Разделы 3, 4, 5'!G14:G14),"=",0)</f>
        <v>0=0</v>
      </c>
    </row>
    <row r="577" spans="1:5" s="155" customFormat="1" ht="38.25">
      <c r="A577" s="81">
        <f>IF((SUM('Разделы 3, 4, 5'!H14:H14)=0),"","Неверно!")</f>
      </c>
      <c r="B577" s="171" t="s">
        <v>670</v>
      </c>
      <c r="C577" s="77" t="s">
        <v>671</v>
      </c>
      <c r="D577" s="77" t="s">
        <v>240</v>
      </c>
      <c r="E577" s="77" t="str">
        <f>CONCATENATE(SUM('Разделы 3, 4, 5'!H14:H14),"=",0)</f>
        <v>0=0</v>
      </c>
    </row>
    <row r="578" spans="1:5" s="155" customFormat="1" ht="38.25">
      <c r="A578" s="81">
        <f>IF((SUM('Разделы 3, 4, 5'!I14:I14)=0),"","Неверно!")</f>
      </c>
      <c r="B578" s="171" t="s">
        <v>670</v>
      </c>
      <c r="C578" s="77" t="s">
        <v>671</v>
      </c>
      <c r="D578" s="77" t="s">
        <v>240</v>
      </c>
      <c r="E578" s="77" t="str">
        <f>CONCATENATE(SUM('Разделы 3, 4, 5'!I14:I14),"=",0)</f>
        <v>0=0</v>
      </c>
    </row>
    <row r="579" spans="1:5" s="155" customFormat="1" ht="38.25">
      <c r="A579" s="81">
        <f>IF((SUM('Разделы 3, 4, 5'!J14:J14)=0),"","Неверно!")</f>
      </c>
      <c r="B579" s="171" t="s">
        <v>670</v>
      </c>
      <c r="C579" s="77" t="s">
        <v>671</v>
      </c>
      <c r="D579" s="77" t="s">
        <v>240</v>
      </c>
      <c r="E579" s="77" t="str">
        <f>CONCATENATE(SUM('Разделы 3, 4, 5'!J14:J14),"=",0)</f>
        <v>0=0</v>
      </c>
    </row>
    <row r="580" spans="1:5" s="155" customFormat="1" ht="38.25">
      <c r="A580" s="81">
        <f>IF((SUM('Разделы 3, 4, 5'!K14:K14)=0),"","Неверно!")</f>
      </c>
      <c r="B580" s="171" t="s">
        <v>670</v>
      </c>
      <c r="C580" s="77" t="s">
        <v>671</v>
      </c>
      <c r="D580" s="77" t="s">
        <v>240</v>
      </c>
      <c r="E580" s="77" t="str">
        <f>CONCATENATE(SUM('Разделы 3, 4, 5'!K14:K14),"=",0)</f>
        <v>0=0</v>
      </c>
    </row>
    <row r="581" spans="1:5" s="155" customFormat="1" ht="38.25">
      <c r="A581" s="81">
        <f>IF((SUM('Разделы 3, 4, 5'!L14:L14)=0),"","Неверно!")</f>
      </c>
      <c r="B581" s="171" t="s">
        <v>670</v>
      </c>
      <c r="C581" s="77" t="s">
        <v>671</v>
      </c>
      <c r="D581" s="77" t="s">
        <v>240</v>
      </c>
      <c r="E581" s="77" t="str">
        <f>CONCATENATE(SUM('Разделы 3, 4, 5'!L14:L14),"=",0)</f>
        <v>0=0</v>
      </c>
    </row>
    <row r="582" spans="1:5" s="155" customFormat="1" ht="38.25">
      <c r="A582" s="81">
        <f>IF((SUM('Разделы 3, 4, 5'!M14:M14)=0),"","Неверно!")</f>
      </c>
      <c r="B582" s="171" t="s">
        <v>670</v>
      </c>
      <c r="C582" s="77" t="s">
        <v>671</v>
      </c>
      <c r="D582" s="77" t="s">
        <v>240</v>
      </c>
      <c r="E582" s="77" t="str">
        <f>CONCATENATE(SUM('Разделы 3, 4, 5'!M14:M14),"=",0)</f>
        <v>0=0</v>
      </c>
    </row>
    <row r="583" spans="1:5" s="155" customFormat="1" ht="38.25">
      <c r="A583" s="81">
        <f>IF((SUM('Разделы 3, 4, 5'!N14:N14)=0),"","Неверно!")</f>
      </c>
      <c r="B583" s="171" t="s">
        <v>670</v>
      </c>
      <c r="C583" s="77" t="s">
        <v>671</v>
      </c>
      <c r="D583" s="77" t="s">
        <v>240</v>
      </c>
      <c r="E583" s="77" t="str">
        <f>CONCATENATE(SUM('Разделы 3, 4, 5'!N14:N14),"=",0)</f>
        <v>0=0</v>
      </c>
    </row>
    <row r="584" spans="1:5" s="155" customFormat="1" ht="38.25">
      <c r="A584" s="81">
        <f>IF((SUM('Разделы 3, 4, 5'!O14:O14)=0),"","Неверно!")</f>
      </c>
      <c r="B584" s="171" t="s">
        <v>670</v>
      </c>
      <c r="C584" s="77" t="s">
        <v>671</v>
      </c>
      <c r="D584" s="77" t="s">
        <v>240</v>
      </c>
      <c r="E584" s="77" t="str">
        <f>CONCATENATE(SUM('Разделы 3, 4, 5'!O14:O14),"=",0)</f>
        <v>0=0</v>
      </c>
    </row>
    <row r="585" spans="1:5" s="155" customFormat="1" ht="38.25">
      <c r="A585" s="81">
        <f>IF((SUM('Разделы 3, 4, 5'!P14:P14)=0),"","Неверно!")</f>
      </c>
      <c r="B585" s="171" t="s">
        <v>670</v>
      </c>
      <c r="C585" s="77" t="s">
        <v>671</v>
      </c>
      <c r="D585" s="77" t="s">
        <v>240</v>
      </c>
      <c r="E585" s="77" t="str">
        <f>CONCATENATE(SUM('Разделы 3, 4, 5'!P14:P14),"=",0)</f>
        <v>0=0</v>
      </c>
    </row>
    <row r="586" spans="1:5" s="155" customFormat="1" ht="38.25">
      <c r="A586" s="81">
        <f>IF((SUM('Разделы 3, 4, 5'!Q14:Q14)=0),"","Неверно!")</f>
      </c>
      <c r="B586" s="171" t="s">
        <v>670</v>
      </c>
      <c r="C586" s="77" t="s">
        <v>671</v>
      </c>
      <c r="D586" s="77" t="s">
        <v>240</v>
      </c>
      <c r="E586" s="77" t="str">
        <f>CONCATENATE(SUM('Разделы 3, 4, 5'!Q14:Q14),"=",0)</f>
        <v>0=0</v>
      </c>
    </row>
    <row r="587" spans="1:5" s="155" customFormat="1" ht="38.25">
      <c r="A587" s="81">
        <f>IF((SUM('Разделы 3, 4, 5'!R14:R14)=0),"","Неверно!")</f>
      </c>
      <c r="B587" s="171" t="s">
        <v>670</v>
      </c>
      <c r="C587" s="77" t="s">
        <v>671</v>
      </c>
      <c r="D587" s="77" t="s">
        <v>240</v>
      </c>
      <c r="E587" s="77" t="str">
        <f>CONCATENATE(SUM('Разделы 3, 4, 5'!R14:R14),"=",0)</f>
        <v>0=0</v>
      </c>
    </row>
    <row r="588" spans="1:5" s="155" customFormat="1" ht="38.25">
      <c r="A588" s="81">
        <f>IF((SUM('Разделы 3, 4, 5'!S14:S14)=0),"","Неверно!")</f>
      </c>
      <c r="B588" s="171" t="s">
        <v>670</v>
      </c>
      <c r="C588" s="77" t="s">
        <v>671</v>
      </c>
      <c r="D588" s="77" t="s">
        <v>240</v>
      </c>
      <c r="E588" s="77" t="str">
        <f>CONCATENATE(SUM('Разделы 3, 4, 5'!S14:S14),"=",0)</f>
        <v>0=0</v>
      </c>
    </row>
    <row r="589" spans="1:5" s="155" customFormat="1" ht="38.25">
      <c r="A589" s="81">
        <f>IF((SUM('Разделы 3, 4, 5'!T14:T14)=0),"","Неверно!")</f>
      </c>
      <c r="B589" s="171" t="s">
        <v>670</v>
      </c>
      <c r="C589" s="77" t="s">
        <v>671</v>
      </c>
      <c r="D589" s="77" t="s">
        <v>240</v>
      </c>
      <c r="E589" s="77" t="str">
        <f>CONCATENATE(SUM('Разделы 3, 4, 5'!T14:T14),"=",0)</f>
        <v>0=0</v>
      </c>
    </row>
    <row r="590" spans="1:5" s="155" customFormat="1" ht="38.25">
      <c r="A590" s="81">
        <f>IF((SUM('Разделы 3, 4, 5'!U14:U14)=0),"","Неверно!")</f>
      </c>
      <c r="B590" s="171" t="s">
        <v>670</v>
      </c>
      <c r="C590" s="77" t="s">
        <v>671</v>
      </c>
      <c r="D590" s="77" t="s">
        <v>240</v>
      </c>
      <c r="E590" s="77" t="str">
        <f>CONCATENATE(SUM('Разделы 3, 4, 5'!U14:U14),"=",0)</f>
        <v>0=0</v>
      </c>
    </row>
    <row r="591" spans="1:5" s="155" customFormat="1" ht="38.25">
      <c r="A591" s="81">
        <f>IF((SUM('Разделы 3, 4, 5'!V14:V14)=0),"","Неверно!")</f>
      </c>
      <c r="B591" s="171" t="s">
        <v>670</v>
      </c>
      <c r="C591" s="77" t="s">
        <v>671</v>
      </c>
      <c r="D591" s="77" t="s">
        <v>240</v>
      </c>
      <c r="E591" s="77" t="str">
        <f>CONCATENATE(SUM('Разделы 3, 4, 5'!V14:V14),"=",0)</f>
        <v>0=0</v>
      </c>
    </row>
    <row r="592" spans="1:5" s="155" customFormat="1" ht="38.25">
      <c r="A592" s="81">
        <f>IF((SUM('Разделы 3, 4, 5'!W14:W14)=0),"","Неверно!")</f>
      </c>
      <c r="B592" s="171" t="s">
        <v>670</v>
      </c>
      <c r="C592" s="77" t="s">
        <v>671</v>
      </c>
      <c r="D592" s="77" t="s">
        <v>240</v>
      </c>
      <c r="E592" s="77" t="str">
        <f>CONCATENATE(SUM('Разделы 3, 4, 5'!W14:W14),"=",0)</f>
        <v>0=0</v>
      </c>
    </row>
    <row r="593" spans="1:5" s="155" customFormat="1" ht="38.25">
      <c r="A593" s="81">
        <f>IF((SUM('Разделы 3, 4, 5'!X14:X14)=0),"","Неверно!")</f>
      </c>
      <c r="B593" s="171" t="s">
        <v>670</v>
      </c>
      <c r="C593" s="77" t="s">
        <v>671</v>
      </c>
      <c r="D593" s="77" t="s">
        <v>240</v>
      </c>
      <c r="E593" s="77" t="str">
        <f>CONCATENATE(SUM('Разделы 3, 4, 5'!X14:X14),"=",0)</f>
        <v>0=0</v>
      </c>
    </row>
    <row r="594" spans="1:5" s="155" customFormat="1" ht="38.25">
      <c r="A594" s="81">
        <f>IF((SUM('Разделы 3, 4, 5'!Y14:Y14)=0),"","Неверно!")</f>
      </c>
      <c r="B594" s="171" t="s">
        <v>670</v>
      </c>
      <c r="C594" s="77" t="s">
        <v>671</v>
      </c>
      <c r="D594" s="77" t="s">
        <v>240</v>
      </c>
      <c r="E594" s="77" t="str">
        <f>CONCATENATE(SUM('Разделы 3, 4, 5'!Y14:Y14),"=",0)</f>
        <v>0=0</v>
      </c>
    </row>
    <row r="595" spans="1:5" s="155" customFormat="1" ht="38.25">
      <c r="A595" s="81">
        <f>IF((SUM('Разделы 3, 4, 5'!Z14:Z14)=0),"","Неверно!")</f>
      </c>
      <c r="B595" s="171" t="s">
        <v>670</v>
      </c>
      <c r="C595" s="77" t="s">
        <v>671</v>
      </c>
      <c r="D595" s="77" t="s">
        <v>240</v>
      </c>
      <c r="E595" s="77" t="str">
        <f>CONCATENATE(SUM('Разделы 3, 4, 5'!Z14:Z14),"=",0)</f>
        <v>0=0</v>
      </c>
    </row>
    <row r="596" spans="1:5" s="155" customFormat="1" ht="38.25">
      <c r="A596" s="81">
        <f>IF((SUM('Разделы 3, 4, 5'!R10:R10)=SUM('Разделы 3, 4, 5'!M10:Q10)),"","Неверно!")</f>
      </c>
      <c r="B596" s="171" t="s">
        <v>672</v>
      </c>
      <c r="C596" s="77" t="s">
        <v>673</v>
      </c>
      <c r="D596" s="77" t="s">
        <v>241</v>
      </c>
      <c r="E596" s="77" t="str">
        <f>CONCATENATE(SUM('Разделы 3, 4, 5'!R10:R10),"=",SUM('Разделы 3, 4, 5'!M10:Q10))</f>
        <v>0=0</v>
      </c>
    </row>
    <row r="597" spans="1:5" s="155" customFormat="1" ht="38.25">
      <c r="A597" s="81">
        <f>IF((SUM('Разделы 3, 4, 5'!R11:R11)=SUM('Разделы 3, 4, 5'!M11:Q11)),"","Неверно!")</f>
      </c>
      <c r="B597" s="171" t="s">
        <v>672</v>
      </c>
      <c r="C597" s="77" t="s">
        <v>673</v>
      </c>
      <c r="D597" s="77" t="s">
        <v>241</v>
      </c>
      <c r="E597" s="77" t="str">
        <f>CONCATENATE(SUM('Разделы 3, 4, 5'!R11:R11),"=",SUM('Разделы 3, 4, 5'!M11:Q11))</f>
        <v>0=0</v>
      </c>
    </row>
    <row r="598" spans="1:5" s="155" customFormat="1" ht="38.25">
      <c r="A598" s="81">
        <f>IF((SUM('Разделы 3, 4, 5'!R12:R12)=SUM('Разделы 3, 4, 5'!M12:Q12)),"","Неверно!")</f>
      </c>
      <c r="B598" s="171" t="s">
        <v>672</v>
      </c>
      <c r="C598" s="77" t="s">
        <v>673</v>
      </c>
      <c r="D598" s="77" t="s">
        <v>241</v>
      </c>
      <c r="E598" s="77" t="str">
        <f>CONCATENATE(SUM('Разделы 3, 4, 5'!R12:R12),"=",SUM('Разделы 3, 4, 5'!M12:Q12))</f>
        <v>0=0</v>
      </c>
    </row>
    <row r="599" spans="1:5" s="155" customFormat="1" ht="38.25">
      <c r="A599" s="81">
        <f>IF((SUM('Разделы 3, 4, 5'!R13:R13)=SUM('Разделы 3, 4, 5'!M13:Q13)),"","Неверно!")</f>
      </c>
      <c r="B599" s="171" t="s">
        <v>672</v>
      </c>
      <c r="C599" s="77" t="s">
        <v>673</v>
      </c>
      <c r="D599" s="77" t="s">
        <v>241</v>
      </c>
      <c r="E599" s="77" t="str">
        <f>CONCATENATE(SUM('Разделы 3, 4, 5'!R13:R13),"=",SUM('Разделы 3, 4, 5'!M13:Q13))</f>
        <v>1=1</v>
      </c>
    </row>
    <row r="600" spans="1:5" s="155" customFormat="1" ht="38.25">
      <c r="A600" s="81">
        <f>IF((SUM('Разделы 3, 4, 5'!R14:R14)=SUM('Разделы 3, 4, 5'!M14:Q14)),"","Неверно!")</f>
      </c>
      <c r="B600" s="171" t="s">
        <v>672</v>
      </c>
      <c r="C600" s="77" t="s">
        <v>673</v>
      </c>
      <c r="D600" s="77" t="s">
        <v>241</v>
      </c>
      <c r="E600" s="77" t="str">
        <f>CONCATENATE(SUM('Разделы 3, 4, 5'!R14:R14),"=",SUM('Разделы 3, 4, 5'!M14:Q14))</f>
        <v>0=0</v>
      </c>
    </row>
    <row r="601" spans="1:5" s="155" customFormat="1" ht="38.25">
      <c r="A601" s="81">
        <f>IF((SUM('Разделы 3, 4, 5'!R15:R15)=SUM('Разделы 3, 4, 5'!M15:Q15)),"","Неверно!")</f>
      </c>
      <c r="B601" s="171" t="s">
        <v>672</v>
      </c>
      <c r="C601" s="77" t="s">
        <v>673</v>
      </c>
      <c r="D601" s="77" t="s">
        <v>241</v>
      </c>
      <c r="E601" s="77" t="str">
        <f>CONCATENATE(SUM('Разделы 3, 4, 5'!R15:R15),"=",SUM('Разделы 3, 4, 5'!M15:Q15))</f>
        <v>0=0</v>
      </c>
    </row>
    <row r="602" spans="1:5" s="155" customFormat="1" ht="38.25">
      <c r="A602" s="81">
        <f>IF((SUM('Разделы 3, 4, 5'!R8:R8)=SUM('Разделы 3, 4, 5'!M8:Q8)),"","Неверно!")</f>
      </c>
      <c r="B602" s="171" t="s">
        <v>672</v>
      </c>
      <c r="C602" s="77" t="s">
        <v>673</v>
      </c>
      <c r="D602" s="77" t="s">
        <v>241</v>
      </c>
      <c r="E602" s="77" t="str">
        <f>CONCATENATE(SUM('Разделы 3, 4, 5'!R8:R8),"=",SUM('Разделы 3, 4, 5'!M8:Q8))</f>
        <v>0=0</v>
      </c>
    </row>
    <row r="603" spans="1:5" s="155" customFormat="1" ht="38.25">
      <c r="A603" s="81">
        <f>IF((SUM('Разделы 3, 4, 5'!R9:R9)=SUM('Разделы 3, 4, 5'!M9:Q9)),"","Неверно!")</f>
      </c>
      <c r="B603" s="171" t="s">
        <v>672</v>
      </c>
      <c r="C603" s="77" t="s">
        <v>673</v>
      </c>
      <c r="D603" s="77" t="s">
        <v>241</v>
      </c>
      <c r="E603" s="77" t="str">
        <f>CONCATENATE(SUM('Разделы 3, 4, 5'!R9:R9),"=",SUM('Разделы 3, 4, 5'!M9:Q9))</f>
        <v>7=7</v>
      </c>
    </row>
    <row r="604" spans="1:5" s="155" customFormat="1" ht="38.25">
      <c r="A604" s="81">
        <f>IF((SUM('Разделы 1, 2'!J21:J21)=SUM('Разделы 1, 2'!F21:I21)),"","Неверно!")</f>
      </c>
      <c r="B604" s="171" t="s">
        <v>674</v>
      </c>
      <c r="C604" s="77" t="s">
        <v>675</v>
      </c>
      <c r="D604" s="77" t="s">
        <v>97</v>
      </c>
      <c r="E604" s="77" t="str">
        <f>CONCATENATE(SUM('Разделы 1, 2'!J21:J21),"=",SUM('Разделы 1, 2'!F21:I21))</f>
        <v>11=11</v>
      </c>
    </row>
    <row r="605" spans="1:5" s="155" customFormat="1" ht="38.25">
      <c r="A605" s="81">
        <f>IF((SUM('Разделы 1, 2'!J22:J22)=SUM('Разделы 1, 2'!F22:I22)),"","Неверно!")</f>
      </c>
      <c r="B605" s="171" t="s">
        <v>674</v>
      </c>
      <c r="C605" s="77" t="s">
        <v>675</v>
      </c>
      <c r="D605" s="77" t="s">
        <v>97</v>
      </c>
      <c r="E605" s="77" t="str">
        <f>CONCATENATE(SUM('Разделы 1, 2'!J22:J22),"=",SUM('Разделы 1, 2'!F22:I22))</f>
        <v>10=10</v>
      </c>
    </row>
    <row r="606" spans="1:5" s="155" customFormat="1" ht="38.25">
      <c r="A606" s="81">
        <f>IF((SUM('Разделы 1, 2'!J23:J23)=SUM('Разделы 1, 2'!F23:I23)),"","Неверно!")</f>
      </c>
      <c r="B606" s="171" t="s">
        <v>674</v>
      </c>
      <c r="C606" s="77" t="s">
        <v>675</v>
      </c>
      <c r="D606" s="77" t="s">
        <v>97</v>
      </c>
      <c r="E606" s="77" t="str">
        <f>CONCATENATE(SUM('Разделы 1, 2'!J23:J23),"=",SUM('Разделы 1, 2'!F23:I23))</f>
        <v>8=8</v>
      </c>
    </row>
    <row r="607" spans="1:5" s="155" customFormat="1" ht="38.25">
      <c r="A607" s="81">
        <f>IF((SUM('Разделы 1, 2'!J24:J24)=SUM('Разделы 1, 2'!F24:I24)),"","Неверно!")</f>
      </c>
      <c r="B607" s="171" t="s">
        <v>674</v>
      </c>
      <c r="C607" s="77" t="s">
        <v>675</v>
      </c>
      <c r="D607" s="77" t="s">
        <v>97</v>
      </c>
      <c r="E607" s="77" t="str">
        <f>CONCATENATE(SUM('Разделы 1, 2'!J24:J24),"=",SUM('Разделы 1, 2'!F24:I24))</f>
        <v>0=0</v>
      </c>
    </row>
    <row r="608" spans="1:5" s="155" customFormat="1" ht="38.25">
      <c r="A608" s="81">
        <f>IF((SUM('Разделы 1, 2'!J25:J25)=SUM('Разделы 1, 2'!F25:I25)),"","Неверно!")</f>
      </c>
      <c r="B608" s="171" t="s">
        <v>674</v>
      </c>
      <c r="C608" s="77" t="s">
        <v>675</v>
      </c>
      <c r="D608" s="77" t="s">
        <v>97</v>
      </c>
      <c r="E608" s="77" t="str">
        <f>CONCATENATE(SUM('Разделы 1, 2'!J25:J25),"=",SUM('Разделы 1, 2'!F25:I25))</f>
        <v>2=2</v>
      </c>
    </row>
    <row r="609" spans="1:5" s="155" customFormat="1" ht="38.25">
      <c r="A609" s="81">
        <f>IF((SUM('Разделы 1, 2'!J26:J26)=SUM('Разделы 1, 2'!F26:I26)),"","Неверно!")</f>
      </c>
      <c r="B609" s="171" t="s">
        <v>674</v>
      </c>
      <c r="C609" s="77" t="s">
        <v>675</v>
      </c>
      <c r="D609" s="77" t="s">
        <v>97</v>
      </c>
      <c r="E609" s="77" t="str">
        <f>CONCATENATE(SUM('Разделы 1, 2'!J26:J26),"=",SUM('Разделы 1, 2'!F26:I26))</f>
        <v>0=0</v>
      </c>
    </row>
    <row r="610" spans="1:5" s="155" customFormat="1" ht="38.25">
      <c r="A610" s="81">
        <f>IF((SUM('Разделы 1, 2'!J27:J27)=SUM('Разделы 1, 2'!F27:I27)),"","Неверно!")</f>
      </c>
      <c r="B610" s="171" t="s">
        <v>674</v>
      </c>
      <c r="C610" s="77" t="s">
        <v>675</v>
      </c>
      <c r="D610" s="77" t="s">
        <v>97</v>
      </c>
      <c r="E610" s="77" t="str">
        <f>CONCATENATE(SUM('Разделы 1, 2'!J27:J27),"=",SUM('Разделы 1, 2'!F27:I27))</f>
        <v>1=1</v>
      </c>
    </row>
    <row r="611" spans="1:5" s="155" customFormat="1" ht="38.25">
      <c r="A611" s="81">
        <f>IF((SUM('Разделы 1, 2'!J28:J28)=SUM('Разделы 1, 2'!F28:I28)),"","Неверно!")</f>
      </c>
      <c r="B611" s="171" t="s">
        <v>674</v>
      </c>
      <c r="C611" s="77" t="s">
        <v>675</v>
      </c>
      <c r="D611" s="77" t="s">
        <v>97</v>
      </c>
      <c r="E611" s="77" t="str">
        <f>CONCATENATE(SUM('Разделы 1, 2'!J28:J28),"=",SUM('Разделы 1, 2'!F28:I28))</f>
        <v>1=1</v>
      </c>
    </row>
    <row r="612" spans="1:5" s="155" customFormat="1" ht="38.25">
      <c r="A612" s="81">
        <f>IF((SUM('Разделы 1, 2'!J29:J29)=SUM('Разделы 1, 2'!F29:I29)),"","Неверно!")</f>
      </c>
      <c r="B612" s="171" t="s">
        <v>674</v>
      </c>
      <c r="C612" s="77" t="s">
        <v>675</v>
      </c>
      <c r="D612" s="77" t="s">
        <v>97</v>
      </c>
      <c r="E612" s="77" t="str">
        <f>CONCATENATE(SUM('Разделы 1, 2'!J29:J29),"=",SUM('Разделы 1, 2'!F29:I29))</f>
        <v>0=0</v>
      </c>
    </row>
    <row r="613" spans="1:5" s="155" customFormat="1" ht="38.25">
      <c r="A613" s="81">
        <f>IF((SUM('Разделы 1, 2'!J30:J30)=SUM('Разделы 1, 2'!F30:I30)),"","Неверно!")</f>
      </c>
      <c r="B613" s="171" t="s">
        <v>674</v>
      </c>
      <c r="C613" s="77" t="s">
        <v>675</v>
      </c>
      <c r="D613" s="77" t="s">
        <v>97</v>
      </c>
      <c r="E613" s="77" t="str">
        <f>CONCATENATE(SUM('Разделы 1, 2'!J30:J30),"=",SUM('Разделы 1, 2'!F30:I30))</f>
        <v>0=0</v>
      </c>
    </row>
    <row r="614" spans="1:5" s="155" customFormat="1" ht="38.25">
      <c r="A614" s="81">
        <f>IF((SUM('Разделы 1, 2'!J31:J31)=SUM('Разделы 1, 2'!F31:I31)),"","Неверно!")</f>
      </c>
      <c r="B614" s="171" t="s">
        <v>674</v>
      </c>
      <c r="C614" s="77" t="s">
        <v>675</v>
      </c>
      <c r="D614" s="77" t="s">
        <v>97</v>
      </c>
      <c r="E614" s="77" t="str">
        <f>CONCATENATE(SUM('Разделы 1, 2'!J31:J31),"=",SUM('Разделы 1, 2'!F31:I31))</f>
        <v>0=0</v>
      </c>
    </row>
    <row r="615" spans="1:5" s="155" customFormat="1" ht="63.75">
      <c r="A615" s="81">
        <f>IF((SUM('Разделы 1, 2'!F28:F28)+SUM('Разделы 1, 2'!H28:H28)&gt;=SUM('Разделы 3, 4, 5'!I12:J12)),"","Неверно!")</f>
      </c>
      <c r="B615" s="171" t="s">
        <v>676</v>
      </c>
      <c r="C615" s="77" t="s">
        <v>677</v>
      </c>
      <c r="D615" s="77" t="s">
        <v>20</v>
      </c>
      <c r="E615" s="77" t="str">
        <f>CONCATENATE(SUM('Разделы 1, 2'!F28:F28),"+",SUM('Разделы 1, 2'!H28:H28),"&gt;=",SUM('Разделы 3, 4, 5'!I12:J12))</f>
        <v>0+1&gt;=0</v>
      </c>
    </row>
    <row r="616" spans="1:5" s="155" customFormat="1" ht="38.25">
      <c r="A616" s="81">
        <f>IF((SUM('Разделы 1, 2'!O21:O21)&lt;=SUM('Разделы 1, 2'!J21:J21)),"","Неверно!")</f>
      </c>
      <c r="B616" s="171" t="s">
        <v>678</v>
      </c>
      <c r="C616" s="77" t="s">
        <v>679</v>
      </c>
      <c r="D616" s="77" t="s">
        <v>98</v>
      </c>
      <c r="E616" s="77" t="str">
        <f>CONCATENATE(SUM('Разделы 1, 2'!O21:O21),"&lt;=",SUM('Разделы 1, 2'!J21:J21))</f>
        <v>1&lt;=11</v>
      </c>
    </row>
    <row r="617" spans="1:5" s="155" customFormat="1" ht="38.25">
      <c r="A617" s="81">
        <f>IF((SUM('Разделы 1, 2'!O22:O22)&lt;=SUM('Разделы 1, 2'!J22:J22)),"","Неверно!")</f>
      </c>
      <c r="B617" s="171" t="s">
        <v>678</v>
      </c>
      <c r="C617" s="77" t="s">
        <v>679</v>
      </c>
      <c r="D617" s="77" t="s">
        <v>98</v>
      </c>
      <c r="E617" s="77" t="str">
        <f>CONCATENATE(SUM('Разделы 1, 2'!O22:O22),"&lt;=",SUM('Разделы 1, 2'!J22:J22))</f>
        <v>0&lt;=10</v>
      </c>
    </row>
    <row r="618" spans="1:5" s="155" customFormat="1" ht="38.25">
      <c r="A618" s="81">
        <f>IF((SUM('Разделы 1, 2'!O23:O23)&lt;=SUM('Разделы 1, 2'!J23:J23)),"","Неверно!")</f>
      </c>
      <c r="B618" s="171" t="s">
        <v>678</v>
      </c>
      <c r="C618" s="77" t="s">
        <v>679</v>
      </c>
      <c r="D618" s="77" t="s">
        <v>98</v>
      </c>
      <c r="E618" s="77" t="str">
        <f>CONCATENATE(SUM('Разделы 1, 2'!O23:O23),"&lt;=",SUM('Разделы 1, 2'!J23:J23))</f>
        <v>0&lt;=8</v>
      </c>
    </row>
    <row r="619" spans="1:5" s="155" customFormat="1" ht="38.25">
      <c r="A619" s="81">
        <f>IF((SUM('Разделы 1, 2'!O24:O24)&lt;=SUM('Разделы 1, 2'!J24:J24)),"","Неверно!")</f>
      </c>
      <c r="B619" s="171" t="s">
        <v>678</v>
      </c>
      <c r="C619" s="77" t="s">
        <v>679</v>
      </c>
      <c r="D619" s="77" t="s">
        <v>98</v>
      </c>
      <c r="E619" s="77" t="str">
        <f>CONCATENATE(SUM('Разделы 1, 2'!O24:O24),"&lt;=",SUM('Разделы 1, 2'!J24:J24))</f>
        <v>0&lt;=0</v>
      </c>
    </row>
    <row r="620" spans="1:5" s="155" customFormat="1" ht="38.25">
      <c r="A620" s="81">
        <f>IF((SUM('Разделы 1, 2'!O25:O25)&lt;=SUM('Разделы 1, 2'!J25:J25)),"","Неверно!")</f>
      </c>
      <c r="B620" s="171" t="s">
        <v>678</v>
      </c>
      <c r="C620" s="77" t="s">
        <v>679</v>
      </c>
      <c r="D620" s="77" t="s">
        <v>98</v>
      </c>
      <c r="E620" s="77" t="str">
        <f>CONCATENATE(SUM('Разделы 1, 2'!O25:O25),"&lt;=",SUM('Разделы 1, 2'!J25:J25))</f>
        <v>0&lt;=2</v>
      </c>
    </row>
    <row r="621" spans="1:5" s="155" customFormat="1" ht="38.25">
      <c r="A621" s="81">
        <f>IF((SUM('Разделы 1, 2'!O26:O26)&lt;=SUM('Разделы 1, 2'!J26:J26)),"","Неверно!")</f>
      </c>
      <c r="B621" s="171" t="s">
        <v>678</v>
      </c>
      <c r="C621" s="77" t="s">
        <v>679</v>
      </c>
      <c r="D621" s="77" t="s">
        <v>98</v>
      </c>
      <c r="E621" s="77" t="str">
        <f>CONCATENATE(SUM('Разделы 1, 2'!O26:O26),"&lt;=",SUM('Разделы 1, 2'!J26:J26))</f>
        <v>0&lt;=0</v>
      </c>
    </row>
    <row r="622" spans="1:5" s="155" customFormat="1" ht="38.25">
      <c r="A622" s="81">
        <f>IF((SUM('Разделы 1, 2'!O27:O27)&lt;=SUM('Разделы 1, 2'!J27:J27)),"","Неверно!")</f>
      </c>
      <c r="B622" s="171" t="s">
        <v>678</v>
      </c>
      <c r="C622" s="77" t="s">
        <v>679</v>
      </c>
      <c r="D622" s="77" t="s">
        <v>98</v>
      </c>
      <c r="E622" s="77" t="str">
        <f>CONCATENATE(SUM('Разделы 1, 2'!O27:O27),"&lt;=",SUM('Разделы 1, 2'!J27:J27))</f>
        <v>1&lt;=1</v>
      </c>
    </row>
    <row r="623" spans="1:5" s="155" customFormat="1" ht="38.25">
      <c r="A623" s="81">
        <f>IF((SUM('Разделы 1, 2'!O28:O28)&lt;=SUM('Разделы 1, 2'!J28:J28)),"","Неверно!")</f>
      </c>
      <c r="B623" s="171" t="s">
        <v>678</v>
      </c>
      <c r="C623" s="77" t="s">
        <v>679</v>
      </c>
      <c r="D623" s="77" t="s">
        <v>98</v>
      </c>
      <c r="E623" s="77" t="str">
        <f>CONCATENATE(SUM('Разделы 1, 2'!O28:O28),"&lt;=",SUM('Разделы 1, 2'!J28:J28))</f>
        <v>1&lt;=1</v>
      </c>
    </row>
    <row r="624" spans="1:5" s="155" customFormat="1" ht="38.25">
      <c r="A624" s="81">
        <f>IF((SUM('Разделы 1, 2'!O29:O29)&lt;=SUM('Разделы 1, 2'!J29:J29)),"","Неверно!")</f>
      </c>
      <c r="B624" s="171" t="s">
        <v>678</v>
      </c>
      <c r="C624" s="77" t="s">
        <v>679</v>
      </c>
      <c r="D624" s="77" t="s">
        <v>98</v>
      </c>
      <c r="E624" s="77" t="str">
        <f>CONCATENATE(SUM('Разделы 1, 2'!O29:O29),"&lt;=",SUM('Разделы 1, 2'!J29:J29))</f>
        <v>0&lt;=0</v>
      </c>
    </row>
    <row r="625" spans="1:5" s="155" customFormat="1" ht="38.25">
      <c r="A625" s="81">
        <f>IF((SUM('Разделы 1, 2'!O30:O30)&lt;=SUM('Разделы 1, 2'!J30:J30)),"","Неверно!")</f>
      </c>
      <c r="B625" s="171" t="s">
        <v>678</v>
      </c>
      <c r="C625" s="77" t="s">
        <v>679</v>
      </c>
      <c r="D625" s="77" t="s">
        <v>98</v>
      </c>
      <c r="E625" s="77" t="str">
        <f>CONCATENATE(SUM('Разделы 1, 2'!O30:O30),"&lt;=",SUM('Разделы 1, 2'!J30:J30))</f>
        <v>0&lt;=0</v>
      </c>
    </row>
    <row r="626" spans="1:5" s="155" customFormat="1" ht="38.25">
      <c r="A626" s="81">
        <f>IF((SUM('Разделы 1, 2'!O31:O31)&lt;=SUM('Разделы 1, 2'!J31:J31)),"","Неверно!")</f>
      </c>
      <c r="B626" s="171" t="s">
        <v>678</v>
      </c>
      <c r="C626" s="77" t="s">
        <v>679</v>
      </c>
      <c r="D626" s="77" t="s">
        <v>98</v>
      </c>
      <c r="E626" s="77" t="str">
        <f>CONCATENATE(SUM('Разделы 1, 2'!O31:O31),"&lt;=",SUM('Разделы 1, 2'!J31:J31))</f>
        <v>0&lt;=0</v>
      </c>
    </row>
    <row r="627" spans="1:5" s="155" customFormat="1" ht="38.25">
      <c r="A627" s="81">
        <f>IF((SUM('Разделы 3, 4, 5'!AA8:AA8)=0),"","Неверно!")</f>
      </c>
      <c r="B627" s="171" t="s">
        <v>680</v>
      </c>
      <c r="C627" s="77" t="s">
        <v>681</v>
      </c>
      <c r="D627" s="77" t="s">
        <v>242</v>
      </c>
      <c r="E627" s="77" t="str">
        <f>CONCATENATE(SUM('Разделы 3, 4, 5'!AA8:AA8),"=",0)</f>
        <v>0=0</v>
      </c>
    </row>
    <row r="628" spans="1:5" s="155" customFormat="1" ht="38.25">
      <c r="A628" s="81">
        <f>IF((SUM('Разделы 3, 4, 5'!AB8:AB8)=0),"","Неверно!")</f>
      </c>
      <c r="B628" s="171" t="s">
        <v>680</v>
      </c>
      <c r="C628" s="77" t="s">
        <v>681</v>
      </c>
      <c r="D628" s="77" t="s">
        <v>242</v>
      </c>
      <c r="E628" s="77" t="str">
        <f>CONCATENATE(SUM('Разделы 3, 4, 5'!AB8:AB8),"=",0)</f>
        <v>0=0</v>
      </c>
    </row>
    <row r="629" spans="1:5" s="155" customFormat="1" ht="38.25">
      <c r="A629" s="81">
        <f>IF((SUM('Разделы 3, 4, 5'!AC8:AC8)=0),"","Неверно!")</f>
      </c>
      <c r="B629" s="171" t="s">
        <v>680</v>
      </c>
      <c r="C629" s="77" t="s">
        <v>681</v>
      </c>
      <c r="D629" s="77" t="s">
        <v>242</v>
      </c>
      <c r="E629" s="77" t="str">
        <f>CONCATENATE(SUM('Разделы 3, 4, 5'!AC8:AC8),"=",0)</f>
        <v>0=0</v>
      </c>
    </row>
    <row r="630" spans="1:5" s="155" customFormat="1" ht="38.25">
      <c r="A630" s="81">
        <f>IF((SUM('Разделы 3, 4, 5'!AD8:AD8)=0),"","Неверно!")</f>
      </c>
      <c r="B630" s="171" t="s">
        <v>680</v>
      </c>
      <c r="C630" s="77" t="s">
        <v>681</v>
      </c>
      <c r="D630" s="77" t="s">
        <v>242</v>
      </c>
      <c r="E630" s="77" t="str">
        <f>CONCATENATE(SUM('Разделы 3, 4, 5'!AD8:AD8),"=",0)</f>
        <v>0=0</v>
      </c>
    </row>
    <row r="631" spans="1:5" s="155" customFormat="1" ht="38.25">
      <c r="A631" s="81">
        <f>IF((SUM('Разделы 3, 4, 5'!M8:M8)=0),"","Неверно!")</f>
      </c>
      <c r="B631" s="171" t="s">
        <v>680</v>
      </c>
      <c r="C631" s="77" t="s">
        <v>681</v>
      </c>
      <c r="D631" s="77" t="s">
        <v>242</v>
      </c>
      <c r="E631" s="77" t="str">
        <f>CONCATENATE(SUM('Разделы 3, 4, 5'!M8:M8),"=",0)</f>
        <v>0=0</v>
      </c>
    </row>
    <row r="632" spans="1:5" s="155" customFormat="1" ht="38.25">
      <c r="A632" s="81">
        <f>IF((SUM('Разделы 3, 4, 5'!N8:N8)=0),"","Неверно!")</f>
      </c>
      <c r="B632" s="171" t="s">
        <v>680</v>
      </c>
      <c r="C632" s="77" t="s">
        <v>681</v>
      </c>
      <c r="D632" s="77" t="s">
        <v>242</v>
      </c>
      <c r="E632" s="77" t="str">
        <f>CONCATENATE(SUM('Разделы 3, 4, 5'!N8:N8),"=",0)</f>
        <v>0=0</v>
      </c>
    </row>
    <row r="633" spans="1:5" s="155" customFormat="1" ht="38.25">
      <c r="A633" s="81">
        <f>IF((SUM('Разделы 3, 4, 5'!O8:O8)=0),"","Неверно!")</f>
      </c>
      <c r="B633" s="171" t="s">
        <v>680</v>
      </c>
      <c r="C633" s="77" t="s">
        <v>681</v>
      </c>
      <c r="D633" s="77" t="s">
        <v>242</v>
      </c>
      <c r="E633" s="77" t="str">
        <f>CONCATENATE(SUM('Разделы 3, 4, 5'!O8:O8),"=",0)</f>
        <v>0=0</v>
      </c>
    </row>
    <row r="634" spans="1:5" s="155" customFormat="1" ht="38.25">
      <c r="A634" s="81">
        <f>IF((SUM('Разделы 3, 4, 5'!P8:P8)=0),"","Неверно!")</f>
      </c>
      <c r="B634" s="171" t="s">
        <v>680</v>
      </c>
      <c r="C634" s="77" t="s">
        <v>681</v>
      </c>
      <c r="D634" s="77" t="s">
        <v>242</v>
      </c>
      <c r="E634" s="77" t="str">
        <f>CONCATENATE(SUM('Разделы 3, 4, 5'!P8:P8),"=",0)</f>
        <v>0=0</v>
      </c>
    </row>
    <row r="635" spans="1:5" s="155" customFormat="1" ht="38.25">
      <c r="A635" s="81">
        <f>IF((SUM('Разделы 3, 4, 5'!Q8:Q8)=0),"","Неверно!")</f>
      </c>
      <c r="B635" s="171" t="s">
        <v>680</v>
      </c>
      <c r="C635" s="77" t="s">
        <v>681</v>
      </c>
      <c r="D635" s="77" t="s">
        <v>242</v>
      </c>
      <c r="E635" s="77" t="str">
        <f>CONCATENATE(SUM('Разделы 3, 4, 5'!Q8:Q8),"=",0)</f>
        <v>0=0</v>
      </c>
    </row>
    <row r="636" spans="1:5" s="155" customFormat="1" ht="38.25">
      <c r="A636" s="81">
        <f>IF((SUM('Разделы 3, 4, 5'!R8:R8)=0),"","Неверно!")</f>
      </c>
      <c r="B636" s="171" t="s">
        <v>680</v>
      </c>
      <c r="C636" s="77" t="s">
        <v>681</v>
      </c>
      <c r="D636" s="77" t="s">
        <v>242</v>
      </c>
      <c r="E636" s="77" t="str">
        <f>CONCATENATE(SUM('Разделы 3, 4, 5'!R8:R8),"=",0)</f>
        <v>0=0</v>
      </c>
    </row>
    <row r="637" spans="1:5" s="155" customFormat="1" ht="38.25">
      <c r="A637" s="81">
        <f>IF((SUM('Разделы 3, 4, 5'!S8:S8)=0),"","Неверно!")</f>
      </c>
      <c r="B637" s="171" t="s">
        <v>680</v>
      </c>
      <c r="C637" s="77" t="s">
        <v>681</v>
      </c>
      <c r="D637" s="77" t="s">
        <v>242</v>
      </c>
      <c r="E637" s="77" t="str">
        <f>CONCATENATE(SUM('Разделы 3, 4, 5'!S8:S8),"=",0)</f>
        <v>0=0</v>
      </c>
    </row>
    <row r="638" spans="1:5" s="155" customFormat="1" ht="38.25">
      <c r="A638" s="81">
        <f>IF((SUM('Разделы 3, 4, 5'!T8:T8)=0),"","Неверно!")</f>
      </c>
      <c r="B638" s="171" t="s">
        <v>680</v>
      </c>
      <c r="C638" s="77" t="s">
        <v>681</v>
      </c>
      <c r="D638" s="77" t="s">
        <v>242</v>
      </c>
      <c r="E638" s="77" t="str">
        <f>CONCATENATE(SUM('Разделы 3, 4, 5'!T8:T8),"=",0)</f>
        <v>0=0</v>
      </c>
    </row>
    <row r="639" spans="1:5" s="155" customFormat="1" ht="38.25">
      <c r="A639" s="81">
        <f>IF((SUM('Разделы 3, 4, 5'!U8:U8)=0),"","Неверно!")</f>
      </c>
      <c r="B639" s="171" t="s">
        <v>680</v>
      </c>
      <c r="C639" s="77" t="s">
        <v>681</v>
      </c>
      <c r="D639" s="77" t="s">
        <v>242</v>
      </c>
      <c r="E639" s="77" t="str">
        <f>CONCATENATE(SUM('Разделы 3, 4, 5'!U8:U8),"=",0)</f>
        <v>0=0</v>
      </c>
    </row>
    <row r="640" spans="1:5" s="155" customFormat="1" ht="38.25">
      <c r="A640" s="81">
        <f>IF((SUM('Разделы 3, 4, 5'!V8:V8)=0),"","Неверно!")</f>
      </c>
      <c r="B640" s="171" t="s">
        <v>680</v>
      </c>
      <c r="C640" s="77" t="s">
        <v>681</v>
      </c>
      <c r="D640" s="77" t="s">
        <v>242</v>
      </c>
      <c r="E640" s="77" t="str">
        <f>CONCATENATE(SUM('Разделы 3, 4, 5'!V8:V8),"=",0)</f>
        <v>0=0</v>
      </c>
    </row>
    <row r="641" spans="1:5" s="155" customFormat="1" ht="38.25">
      <c r="A641" s="81">
        <f>IF((SUM('Разделы 3, 4, 5'!W8:W8)=0),"","Неверно!")</f>
      </c>
      <c r="B641" s="171" t="s">
        <v>680</v>
      </c>
      <c r="C641" s="77" t="s">
        <v>681</v>
      </c>
      <c r="D641" s="77" t="s">
        <v>242</v>
      </c>
      <c r="E641" s="77" t="str">
        <f>CONCATENATE(SUM('Разделы 3, 4, 5'!W8:W8),"=",0)</f>
        <v>0=0</v>
      </c>
    </row>
    <row r="642" spans="1:5" s="155" customFormat="1" ht="38.25">
      <c r="A642" s="81">
        <f>IF((SUM('Разделы 3, 4, 5'!X8:X8)=0),"","Неверно!")</f>
      </c>
      <c r="B642" s="171" t="s">
        <v>680</v>
      </c>
      <c r="C642" s="77" t="s">
        <v>681</v>
      </c>
      <c r="D642" s="77" t="s">
        <v>242</v>
      </c>
      <c r="E642" s="77" t="str">
        <f>CONCATENATE(SUM('Разделы 3, 4, 5'!X8:X8),"=",0)</f>
        <v>0=0</v>
      </c>
    </row>
    <row r="643" spans="1:5" s="155" customFormat="1" ht="38.25">
      <c r="A643" s="81">
        <f>IF((SUM('Разделы 3, 4, 5'!Y8:Y8)=0),"","Неверно!")</f>
      </c>
      <c r="B643" s="171" t="s">
        <v>680</v>
      </c>
      <c r="C643" s="77" t="s">
        <v>681</v>
      </c>
      <c r="D643" s="77" t="s">
        <v>242</v>
      </c>
      <c r="E643" s="77" t="str">
        <f>CONCATENATE(SUM('Разделы 3, 4, 5'!Y8:Y8),"=",0)</f>
        <v>0=0</v>
      </c>
    </row>
    <row r="644" spans="1:5" s="155" customFormat="1" ht="38.25">
      <c r="A644" s="81">
        <f>IF((SUM('Разделы 3, 4, 5'!Z8:Z8)=0),"","Неверно!")</f>
      </c>
      <c r="B644" s="171" t="s">
        <v>680</v>
      </c>
      <c r="C644" s="77" t="s">
        <v>681</v>
      </c>
      <c r="D644" s="77" t="s">
        <v>242</v>
      </c>
      <c r="E644" s="77" t="str">
        <f>CONCATENATE(SUM('Разделы 3, 4, 5'!Z8:Z8),"=",0)</f>
        <v>0=0</v>
      </c>
    </row>
    <row r="645" spans="1:5" s="155" customFormat="1" ht="38.25">
      <c r="A645" s="81">
        <f>IF((SUM('Разделы 3, 4, 5'!I10:I10)=SUM('Разделы 3, 4, 5'!E10:H10)),"","Неверно!")</f>
      </c>
      <c r="B645" s="171" t="s">
        <v>682</v>
      </c>
      <c r="C645" s="77" t="s">
        <v>683</v>
      </c>
      <c r="D645" s="77" t="s">
        <v>133</v>
      </c>
      <c r="E645" s="77" t="str">
        <f>CONCATENATE(SUM('Разделы 3, 4, 5'!I10:I10),"=",SUM('Разделы 3, 4, 5'!E10:H10))</f>
        <v>0=0</v>
      </c>
    </row>
    <row r="646" spans="1:5" s="155" customFormat="1" ht="38.25">
      <c r="A646" s="81">
        <f>IF((SUM('Разделы 3, 4, 5'!I11:I11)=SUM('Разделы 3, 4, 5'!E11:H11)),"","Неверно!")</f>
      </c>
      <c r="B646" s="171" t="s">
        <v>682</v>
      </c>
      <c r="C646" s="77" t="s">
        <v>683</v>
      </c>
      <c r="D646" s="77" t="s">
        <v>133</v>
      </c>
      <c r="E646" s="77" t="str">
        <f>CONCATENATE(SUM('Разделы 3, 4, 5'!I11:I11),"=",SUM('Разделы 3, 4, 5'!E11:H11))</f>
        <v>0=0</v>
      </c>
    </row>
    <row r="647" spans="1:5" s="155" customFormat="1" ht="38.25">
      <c r="A647" s="81">
        <f>IF((SUM('Разделы 3, 4, 5'!I12:I12)=SUM('Разделы 3, 4, 5'!E12:H12)),"","Неверно!")</f>
      </c>
      <c r="B647" s="171" t="s">
        <v>682</v>
      </c>
      <c r="C647" s="77" t="s">
        <v>683</v>
      </c>
      <c r="D647" s="77" t="s">
        <v>133</v>
      </c>
      <c r="E647" s="77" t="str">
        <f>CONCATENATE(SUM('Разделы 3, 4, 5'!I12:I12),"=",SUM('Разделы 3, 4, 5'!E12:H12))</f>
        <v>0=0</v>
      </c>
    </row>
    <row r="648" spans="1:5" s="155" customFormat="1" ht="38.25">
      <c r="A648" s="81">
        <f>IF((SUM('Разделы 3, 4, 5'!I13:I13)=SUM('Разделы 3, 4, 5'!E13:H13)),"","Неверно!")</f>
      </c>
      <c r="B648" s="171" t="s">
        <v>682</v>
      </c>
      <c r="C648" s="77" t="s">
        <v>683</v>
      </c>
      <c r="D648" s="77" t="s">
        <v>133</v>
      </c>
      <c r="E648" s="77" t="str">
        <f>CONCATENATE(SUM('Разделы 3, 4, 5'!I13:I13),"=",SUM('Разделы 3, 4, 5'!E13:H13))</f>
        <v>0=0</v>
      </c>
    </row>
    <row r="649" spans="1:5" s="155" customFormat="1" ht="38.25">
      <c r="A649" s="81">
        <f>IF((SUM('Разделы 3, 4, 5'!I14:I14)=SUM('Разделы 3, 4, 5'!E14:H14)),"","Неверно!")</f>
      </c>
      <c r="B649" s="171" t="s">
        <v>682</v>
      </c>
      <c r="C649" s="77" t="s">
        <v>683</v>
      </c>
      <c r="D649" s="77" t="s">
        <v>133</v>
      </c>
      <c r="E649" s="77" t="str">
        <f>CONCATENATE(SUM('Разделы 3, 4, 5'!I14:I14),"=",SUM('Разделы 3, 4, 5'!E14:H14))</f>
        <v>0=0</v>
      </c>
    </row>
    <row r="650" spans="1:5" s="155" customFormat="1" ht="38.25">
      <c r="A650" s="81">
        <f>IF((SUM('Разделы 3, 4, 5'!I15:I15)=SUM('Разделы 3, 4, 5'!E15:H15)),"","Неверно!")</f>
      </c>
      <c r="B650" s="171" t="s">
        <v>682</v>
      </c>
      <c r="C650" s="77" t="s">
        <v>683</v>
      </c>
      <c r="D650" s="77" t="s">
        <v>133</v>
      </c>
      <c r="E650" s="77" t="str">
        <f>CONCATENATE(SUM('Разделы 3, 4, 5'!I15:I15),"=",SUM('Разделы 3, 4, 5'!E15:H15))</f>
        <v>0=0</v>
      </c>
    </row>
    <row r="651" spans="1:5" s="155" customFormat="1" ht="38.25">
      <c r="A651" s="81">
        <f>IF((SUM('Разделы 3, 4, 5'!I8:I8)=SUM('Разделы 3, 4, 5'!E8:H8)),"","Неверно!")</f>
      </c>
      <c r="B651" s="171" t="s">
        <v>682</v>
      </c>
      <c r="C651" s="77" t="s">
        <v>683</v>
      </c>
      <c r="D651" s="77" t="s">
        <v>133</v>
      </c>
      <c r="E651" s="77" t="str">
        <f>CONCATENATE(SUM('Разделы 3, 4, 5'!I8:I8),"=",SUM('Разделы 3, 4, 5'!E8:H8))</f>
        <v>2=2</v>
      </c>
    </row>
    <row r="652" spans="1:5" s="155" customFormat="1" ht="38.25">
      <c r="A652" s="81">
        <f>IF((SUM('Разделы 3, 4, 5'!I9:I9)=SUM('Разделы 3, 4, 5'!E9:H9)),"","Неверно!")</f>
      </c>
      <c r="B652" s="171" t="s">
        <v>682</v>
      </c>
      <c r="C652" s="77" t="s">
        <v>683</v>
      </c>
      <c r="D652" s="77" t="s">
        <v>133</v>
      </c>
      <c r="E652" s="77" t="str">
        <f>CONCATENATE(SUM('Разделы 3, 4, 5'!I9:I9),"=",SUM('Разделы 3, 4, 5'!E9:H9))</f>
        <v>2=2</v>
      </c>
    </row>
    <row r="653" spans="1:5" s="155" customFormat="1" ht="38.25">
      <c r="A653" s="81">
        <f>IF((SUM('Разделы 3, 4, 5'!K44:K44)=1),"","Неверно!")</f>
      </c>
      <c r="B653" s="171" t="s">
        <v>684</v>
      </c>
      <c r="C653" s="77" t="s">
        <v>685</v>
      </c>
      <c r="D653" s="77" t="s">
        <v>253</v>
      </c>
      <c r="E653" s="77" t="str">
        <f>CONCATENATE(SUM('Разделы 3, 4, 5'!K44:K44),"=",1)</f>
        <v>1=1</v>
      </c>
    </row>
    <row r="654" spans="1:5" s="155" customFormat="1" ht="38.25">
      <c r="A654" s="81">
        <f>IF((SUM('Разделы 3, 4, 5'!F26:F26)=SUM('Разделы 3, 4, 5'!E8:E8)),"","Неверно!")</f>
      </c>
      <c r="B654" s="171" t="s">
        <v>686</v>
      </c>
      <c r="C654" s="77" t="s">
        <v>687</v>
      </c>
      <c r="D654" s="77" t="s">
        <v>22</v>
      </c>
      <c r="E654" s="77" t="str">
        <f>CONCATENATE(SUM('Разделы 3, 4, 5'!F26:F26),"=",SUM('Разделы 3, 4, 5'!E8:E8))</f>
        <v>2=2</v>
      </c>
    </row>
    <row r="655" spans="1:5" s="155" customFormat="1" ht="38.25">
      <c r="A655" s="81">
        <f>IF((SUM('Разделы 3, 4, 5'!G26:G26)=SUM('Разделы 3, 4, 5'!F8:F8)),"","Неверно!")</f>
      </c>
      <c r="B655" s="171" t="s">
        <v>686</v>
      </c>
      <c r="C655" s="77" t="s">
        <v>687</v>
      </c>
      <c r="D655" s="77" t="s">
        <v>22</v>
      </c>
      <c r="E655" s="77" t="str">
        <f>CONCATENATE(SUM('Разделы 3, 4, 5'!G26:G26),"=",SUM('Разделы 3, 4, 5'!F8:F8))</f>
        <v>0=0</v>
      </c>
    </row>
    <row r="656" spans="1:5" s="155" customFormat="1" ht="38.25">
      <c r="A656" s="81">
        <f>IF((SUM('Разделы 3, 4, 5'!H26:H26)=SUM('Разделы 3, 4, 5'!G8:G8)),"","Неверно!")</f>
      </c>
      <c r="B656" s="171" t="s">
        <v>686</v>
      </c>
      <c r="C656" s="77" t="s">
        <v>687</v>
      </c>
      <c r="D656" s="77" t="s">
        <v>22</v>
      </c>
      <c r="E656" s="77" t="str">
        <f>CONCATENATE(SUM('Разделы 3, 4, 5'!H26:H26),"=",SUM('Разделы 3, 4, 5'!G8:G8))</f>
        <v>0=0</v>
      </c>
    </row>
    <row r="657" spans="1:5" s="155" customFormat="1" ht="38.25">
      <c r="A657" s="81">
        <f>IF((SUM('Разделы 3, 4, 5'!I26:I26)=SUM('Разделы 3, 4, 5'!H8:H8)),"","Неверно!")</f>
      </c>
      <c r="B657" s="171" t="s">
        <v>686</v>
      </c>
      <c r="C657" s="77" t="s">
        <v>687</v>
      </c>
      <c r="D657" s="77" t="s">
        <v>22</v>
      </c>
      <c r="E657" s="77" t="str">
        <f>CONCATENATE(SUM('Разделы 3, 4, 5'!I26:I26),"=",SUM('Разделы 3, 4, 5'!H8:H8))</f>
        <v>0=0</v>
      </c>
    </row>
    <row r="658" spans="1:5" s="155" customFormat="1" ht="38.25">
      <c r="A658" s="81">
        <f>IF((SUM('Разделы 3, 4, 5'!J26:J26)=SUM('Разделы 3, 4, 5'!I8:I8)),"","Неверно!")</f>
      </c>
      <c r="B658" s="171" t="s">
        <v>686</v>
      </c>
      <c r="C658" s="77" t="s">
        <v>687</v>
      </c>
      <c r="D658" s="77" t="s">
        <v>22</v>
      </c>
      <c r="E658" s="77" t="str">
        <f>CONCATENATE(SUM('Разделы 3, 4, 5'!J26:J26),"=",SUM('Разделы 3, 4, 5'!I8:I8))</f>
        <v>2=2</v>
      </c>
    </row>
    <row r="659" spans="1:5" s="155" customFormat="1" ht="38.25">
      <c r="A659" s="81">
        <f>IF((SUM('Разделы 3, 4, 5'!K26:K26)=SUM('Разделы 3, 4, 5'!J8:J8)),"","Неверно!")</f>
      </c>
      <c r="B659" s="171" t="s">
        <v>686</v>
      </c>
      <c r="C659" s="77" t="s">
        <v>687</v>
      </c>
      <c r="D659" s="77" t="s">
        <v>22</v>
      </c>
      <c r="E659" s="77" t="str">
        <f>CONCATENATE(SUM('Разделы 3, 4, 5'!K26:K26),"=",SUM('Разделы 3, 4, 5'!J8:J8))</f>
        <v>0=0</v>
      </c>
    </row>
    <row r="660" spans="1:5" s="155" customFormat="1" ht="63.75">
      <c r="A660" s="81">
        <f>IF((SUM('Разделы 1, 2'!F23:F23)+SUM('Разделы 1, 2'!H23:H23)&gt;=SUM('Разделы 3, 4, 5'!I8:J8)),"","Неверно!")</f>
      </c>
      <c r="B660" s="171" t="s">
        <v>688</v>
      </c>
      <c r="C660" s="77" t="s">
        <v>689</v>
      </c>
      <c r="D660" s="77" t="s">
        <v>19</v>
      </c>
      <c r="E660" s="77" t="str">
        <f>CONCATENATE(SUM('Разделы 1, 2'!F23:F23),"+",SUM('Разделы 1, 2'!H23:H23),"&gt;=",SUM('Разделы 3, 4, 5'!I8:J8))</f>
        <v>0+8&gt;=2</v>
      </c>
    </row>
    <row r="661" spans="1:5" s="155" customFormat="1" ht="38.25">
      <c r="A661" s="81">
        <f>IF((SUM('Разделы 1, 2'!D10:D10)=SUM('Разделы 1, 2'!D11:D12)),"","Неверно!")</f>
      </c>
      <c r="B661" s="171" t="s">
        <v>690</v>
      </c>
      <c r="C661" s="77" t="s">
        <v>691</v>
      </c>
      <c r="D661" s="77" t="s">
        <v>129</v>
      </c>
      <c r="E661" s="77" t="str">
        <f>CONCATENATE(SUM('Разделы 1, 2'!D10:D10),"=",SUM('Разделы 1, 2'!D11:D12))</f>
        <v>119=119</v>
      </c>
    </row>
    <row r="662" spans="1:5" s="155" customFormat="1" ht="38.25">
      <c r="A662" s="81">
        <f>IF((SUM('Разделы 1, 2'!E10:E10)=SUM('Разделы 1, 2'!E11:E12)),"","Неверно!")</f>
      </c>
      <c r="B662" s="171" t="s">
        <v>690</v>
      </c>
      <c r="C662" s="77" t="s">
        <v>691</v>
      </c>
      <c r="D662" s="77" t="s">
        <v>129</v>
      </c>
      <c r="E662" s="77" t="str">
        <f>CONCATENATE(SUM('Разделы 1, 2'!E10:E10),"=",SUM('Разделы 1, 2'!E11:E12))</f>
        <v>661=661</v>
      </c>
    </row>
    <row r="663" spans="1:5" s="155" customFormat="1" ht="38.25">
      <c r="A663" s="81">
        <f>IF((SUM('Разделы 1, 2'!F10:F10)=SUM('Разделы 1, 2'!F11:F12)),"","Неверно!")</f>
      </c>
      <c r="B663" s="171" t="s">
        <v>690</v>
      </c>
      <c r="C663" s="77" t="s">
        <v>691</v>
      </c>
      <c r="D663" s="77" t="s">
        <v>129</v>
      </c>
      <c r="E663" s="77" t="str">
        <f>CONCATENATE(SUM('Разделы 1, 2'!F10:F10),"=",SUM('Разделы 1, 2'!F11:F12))</f>
        <v>0=0</v>
      </c>
    </row>
    <row r="664" spans="1:5" s="155" customFormat="1" ht="38.25">
      <c r="A664" s="81">
        <f>IF((SUM('Разделы 1, 2'!G10:G10)=SUM('Разделы 1, 2'!G11:G12)),"","Неверно!")</f>
      </c>
      <c r="B664" s="171" t="s">
        <v>690</v>
      </c>
      <c r="C664" s="77" t="s">
        <v>691</v>
      </c>
      <c r="D664" s="77" t="s">
        <v>129</v>
      </c>
      <c r="E664" s="77" t="str">
        <f>CONCATENATE(SUM('Разделы 1, 2'!G10:G10),"=",SUM('Разделы 1, 2'!G11:G12))</f>
        <v>2=2</v>
      </c>
    </row>
    <row r="665" spans="1:5" s="155" customFormat="1" ht="38.25">
      <c r="A665" s="81">
        <f>IF((SUM('Разделы 1, 2'!H10:H10)=SUM('Разделы 1, 2'!H11:H12)),"","Неверно!")</f>
      </c>
      <c r="B665" s="171" t="s">
        <v>690</v>
      </c>
      <c r="C665" s="77" t="s">
        <v>691</v>
      </c>
      <c r="D665" s="77" t="s">
        <v>129</v>
      </c>
      <c r="E665" s="77" t="str">
        <f>CONCATENATE(SUM('Разделы 1, 2'!H10:H10),"=",SUM('Разделы 1, 2'!H11:H12))</f>
        <v>768=768</v>
      </c>
    </row>
    <row r="666" spans="1:5" s="155" customFormat="1" ht="38.25">
      <c r="A666" s="81">
        <f>IF((SUM('Разделы 1, 2'!I10:I10)=SUM('Разделы 1, 2'!I11:I12)),"","Неверно!")</f>
      </c>
      <c r="B666" s="171" t="s">
        <v>690</v>
      </c>
      <c r="C666" s="77" t="s">
        <v>691</v>
      </c>
      <c r="D666" s="77" t="s">
        <v>129</v>
      </c>
      <c r="E666" s="77" t="str">
        <f>CONCATENATE(SUM('Разделы 1, 2'!I10:I10),"=",SUM('Разделы 1, 2'!I11:I12))</f>
        <v>10=10</v>
      </c>
    </row>
    <row r="667" spans="1:5" s="155" customFormat="1" ht="38.25">
      <c r="A667" s="81">
        <f>IF((SUM('Разделы 1, 2'!J10:J10)=SUM('Разделы 1, 2'!J11:J12)),"","Неверно!")</f>
      </c>
      <c r="B667" s="171" t="s">
        <v>690</v>
      </c>
      <c r="C667" s="77" t="s">
        <v>691</v>
      </c>
      <c r="D667" s="77" t="s">
        <v>129</v>
      </c>
      <c r="E667" s="77" t="str">
        <f>CONCATENATE(SUM('Разделы 1, 2'!J10:J10),"=",SUM('Разделы 1, 2'!J11:J12))</f>
        <v>778=778</v>
      </c>
    </row>
    <row r="668" spans="1:5" s="155" customFormat="1" ht="38.25">
      <c r="A668" s="81">
        <f>IF((SUM('Разделы 1, 2'!K10:K10)=SUM('Разделы 1, 2'!K11:K12)),"","Неверно!")</f>
      </c>
      <c r="B668" s="171" t="s">
        <v>690</v>
      </c>
      <c r="C668" s="77" t="s">
        <v>691</v>
      </c>
      <c r="D668" s="77" t="s">
        <v>129</v>
      </c>
      <c r="E668" s="77" t="str">
        <f>CONCATENATE(SUM('Разделы 1, 2'!K10:K10),"=",SUM('Разделы 1, 2'!K11:K12))</f>
        <v>0=0</v>
      </c>
    </row>
    <row r="669" spans="1:5" s="155" customFormat="1" ht="38.25">
      <c r="A669" s="81">
        <f>IF((SUM('Разделы 1, 2'!L10:L10)=SUM('Разделы 1, 2'!L11:L12)),"","Неверно!")</f>
      </c>
      <c r="B669" s="171" t="s">
        <v>690</v>
      </c>
      <c r="C669" s="77" t="s">
        <v>691</v>
      </c>
      <c r="D669" s="77" t="s">
        <v>129</v>
      </c>
      <c r="E669" s="77" t="str">
        <f>CONCATENATE(SUM('Разделы 1, 2'!L10:L10),"=",SUM('Разделы 1, 2'!L11:L12))</f>
        <v>723=723</v>
      </c>
    </row>
    <row r="670" spans="1:5" s="155" customFormat="1" ht="38.25">
      <c r="A670" s="81">
        <f>IF((SUM('Разделы 1, 2'!M10:M10)=SUM('Разделы 1, 2'!M11:M12)),"","Неверно!")</f>
      </c>
      <c r="B670" s="171" t="s">
        <v>690</v>
      </c>
      <c r="C670" s="77" t="s">
        <v>691</v>
      </c>
      <c r="D670" s="77" t="s">
        <v>129</v>
      </c>
      <c r="E670" s="77" t="str">
        <f>CONCATENATE(SUM('Разделы 1, 2'!M10:M10),"=",SUM('Разделы 1, 2'!M11:M12))</f>
        <v>0=0</v>
      </c>
    </row>
    <row r="671" spans="1:5" s="155" customFormat="1" ht="38.25">
      <c r="A671" s="81">
        <f>IF((SUM('Разделы 1, 2'!N10:N10)=SUM('Разделы 1, 2'!N11:N12)),"","Неверно!")</f>
      </c>
      <c r="B671" s="171" t="s">
        <v>690</v>
      </c>
      <c r="C671" s="77" t="s">
        <v>691</v>
      </c>
      <c r="D671" s="77" t="s">
        <v>129</v>
      </c>
      <c r="E671" s="77" t="str">
        <f>CONCATENATE(SUM('Разделы 1, 2'!N10:N10),"=",SUM('Разделы 1, 2'!N11:N12))</f>
        <v>0=0</v>
      </c>
    </row>
    <row r="672" spans="1:5" s="155" customFormat="1" ht="38.25">
      <c r="A672" s="81">
        <f>IF((SUM('Разделы 1, 2'!O10:O10)=SUM('Разделы 1, 2'!O11:O12)),"","Неверно!")</f>
      </c>
      <c r="B672" s="171" t="s">
        <v>690</v>
      </c>
      <c r="C672" s="77" t="s">
        <v>691</v>
      </c>
      <c r="D672" s="77" t="s">
        <v>129</v>
      </c>
      <c r="E672" s="77" t="str">
        <f>CONCATENATE(SUM('Разделы 1, 2'!O10:O10),"=",SUM('Разделы 1, 2'!O11:O12))</f>
        <v>274850=274850</v>
      </c>
    </row>
    <row r="673" spans="1:5" s="155" customFormat="1" ht="38.25">
      <c r="A673" s="81">
        <f>IF((SUM('Разделы 1, 2'!P10:P10)=SUM('Разделы 1, 2'!P11:P12)),"","Неверно!")</f>
      </c>
      <c r="B673" s="171" t="s">
        <v>690</v>
      </c>
      <c r="C673" s="77" t="s">
        <v>691</v>
      </c>
      <c r="D673" s="77" t="s">
        <v>129</v>
      </c>
      <c r="E673" s="77" t="str">
        <f>CONCATENATE(SUM('Разделы 1, 2'!P10:P10),"=",SUM('Разделы 1, 2'!P11:P12))</f>
        <v>0=0</v>
      </c>
    </row>
    <row r="674" spans="1:5" s="155" customFormat="1" ht="63.75">
      <c r="A674" s="81">
        <f>IF((SUM('Разделы 3, 4, 5'!Q25:Q25)=SUM('Разделы 3, 4, 5'!R9:R9)+SUM('Разделы 3, 4, 5'!R13:R13)),"","Неверно!")</f>
      </c>
      <c r="B674" s="171" t="s">
        <v>692</v>
      </c>
      <c r="C674" s="77" t="s">
        <v>693</v>
      </c>
      <c r="D674" s="77" t="s">
        <v>243</v>
      </c>
      <c r="E674" s="77" t="str">
        <f>CONCATENATE(SUM('Разделы 3, 4, 5'!Q25:Q25),"=",SUM('Разделы 3, 4, 5'!R9:R9),"+",SUM('Разделы 3, 4, 5'!R13:R13))</f>
        <v>8=7+1</v>
      </c>
    </row>
    <row r="675" spans="1:5" s="155" customFormat="1" ht="63.75">
      <c r="A675" s="81">
        <f>IF((SUM('Разделы 3, 4, 5'!R25:R25)=SUM('Разделы 3, 4, 5'!S9:S9)+SUM('Разделы 3, 4, 5'!S13:S13)),"","Неверно!")</f>
      </c>
      <c r="B675" s="171" t="s">
        <v>692</v>
      </c>
      <c r="C675" s="77" t="s">
        <v>693</v>
      </c>
      <c r="D675" s="77" t="s">
        <v>243</v>
      </c>
      <c r="E675" s="77" t="str">
        <f>CONCATENATE(SUM('Разделы 3, 4, 5'!R25:R25),"=",SUM('Разделы 3, 4, 5'!S9:S9),"+",SUM('Разделы 3, 4, 5'!S13:S13))</f>
        <v>0=0+0</v>
      </c>
    </row>
    <row r="676" spans="1:5" s="155" customFormat="1" ht="63.75">
      <c r="A676" s="81">
        <f>IF((SUM('Разделы 3, 4, 5'!S25:S25)=SUM('Разделы 3, 4, 5'!T9:T9)+SUM('Разделы 3, 4, 5'!T13:T13)),"","Неверно!")</f>
      </c>
      <c r="B676" s="171" t="s">
        <v>692</v>
      </c>
      <c r="C676" s="77" t="s">
        <v>693</v>
      </c>
      <c r="D676" s="77" t="s">
        <v>243</v>
      </c>
      <c r="E676" s="77" t="str">
        <f>CONCATENATE(SUM('Разделы 3, 4, 5'!S25:S25),"=",SUM('Разделы 3, 4, 5'!T9:T9),"+",SUM('Разделы 3, 4, 5'!T13:T13))</f>
        <v>0=0+0</v>
      </c>
    </row>
    <row r="677" spans="1:5" s="155" customFormat="1" ht="63.75">
      <c r="A677" s="81">
        <f>IF((SUM('Разделы 3, 4, 5'!T25:T25)=SUM('Разделы 3, 4, 5'!U9:U9)+SUM('Разделы 3, 4, 5'!U13:U13)),"","Неверно!")</f>
      </c>
      <c r="B677" s="171" t="s">
        <v>692</v>
      </c>
      <c r="C677" s="77" t="s">
        <v>693</v>
      </c>
      <c r="D677" s="77" t="s">
        <v>243</v>
      </c>
      <c r="E677" s="77" t="str">
        <f>CONCATENATE(SUM('Разделы 3, 4, 5'!T25:T25),"=",SUM('Разделы 3, 4, 5'!U9:U9),"+",SUM('Разделы 3, 4, 5'!U13:U13))</f>
        <v>0=0+0</v>
      </c>
    </row>
    <row r="678" spans="1:5" s="155" customFormat="1" ht="38.25">
      <c r="A678" s="81">
        <f>IF((SUM('Разделы 3, 4, 5'!AF25:AF25)&lt;=SUM('Разделы 3, 4, 5'!AE25:AE25)),"","Неверно!")</f>
      </c>
      <c r="B678" s="171" t="s">
        <v>694</v>
      </c>
      <c r="C678" s="77" t="s">
        <v>695</v>
      </c>
      <c r="D678" s="77" t="s">
        <v>121</v>
      </c>
      <c r="E678" s="77" t="str">
        <f>CONCATENATE(SUM('Разделы 3, 4, 5'!AF25:AF25),"&lt;=",SUM('Разделы 3, 4, 5'!AE25:AE25))</f>
        <v>0&lt;=11</v>
      </c>
    </row>
    <row r="679" spans="1:5" s="155" customFormat="1" ht="38.25">
      <c r="A679" s="81">
        <f>IF((SUM('Разделы 3, 4, 5'!AF26:AF26)&lt;=SUM('Разделы 3, 4, 5'!AE26:AE26)),"","Неверно!")</f>
      </c>
      <c r="B679" s="171" t="s">
        <v>694</v>
      </c>
      <c r="C679" s="77" t="s">
        <v>695</v>
      </c>
      <c r="D679" s="77" t="s">
        <v>121</v>
      </c>
      <c r="E679" s="77" t="str">
        <f>CONCATENATE(SUM('Разделы 3, 4, 5'!AF26:AF26),"&lt;=",SUM('Разделы 3, 4, 5'!AE26:AE26))</f>
        <v>0&lt;=10</v>
      </c>
    </row>
    <row r="680" spans="1:5" s="155" customFormat="1" ht="38.25">
      <c r="A680" s="81">
        <f>IF((SUM('Разделы 3, 4, 5'!AF27:AF27)&lt;=SUM('Разделы 3, 4, 5'!AE27:AE27)),"","Неверно!")</f>
      </c>
      <c r="B680" s="171" t="s">
        <v>694</v>
      </c>
      <c r="C680" s="77" t="s">
        <v>695</v>
      </c>
      <c r="D680" s="77" t="s">
        <v>121</v>
      </c>
      <c r="E680" s="77" t="str">
        <f>CONCATENATE(SUM('Разделы 3, 4, 5'!AF27:AF27),"&lt;=",SUM('Разделы 3, 4, 5'!AE27:AE27))</f>
        <v>0&lt;=9</v>
      </c>
    </row>
    <row r="681" spans="1:5" s="155" customFormat="1" ht="38.25">
      <c r="A681" s="81">
        <f>IF((SUM('Разделы 3, 4, 5'!AF28:AF28)&lt;=SUM('Разделы 3, 4, 5'!AE28:AE28)),"","Неверно!")</f>
      </c>
      <c r="B681" s="171" t="s">
        <v>694</v>
      </c>
      <c r="C681" s="77" t="s">
        <v>695</v>
      </c>
      <c r="D681" s="77" t="s">
        <v>121</v>
      </c>
      <c r="E681" s="77" t="str">
        <f>CONCATENATE(SUM('Разделы 3, 4, 5'!AF28:AF28),"&lt;=",SUM('Разделы 3, 4, 5'!AE28:AE28))</f>
        <v>0&lt;=0</v>
      </c>
    </row>
    <row r="682" spans="1:5" s="155" customFormat="1" ht="38.25">
      <c r="A682" s="81">
        <f>IF((SUM('Разделы 3, 4, 5'!AF29:AF29)&lt;=SUM('Разделы 3, 4, 5'!AE29:AE29)),"","Неверно!")</f>
      </c>
      <c r="B682" s="171" t="s">
        <v>694</v>
      </c>
      <c r="C682" s="77" t="s">
        <v>695</v>
      </c>
      <c r="D682" s="77" t="s">
        <v>121</v>
      </c>
      <c r="E682" s="77" t="str">
        <f>CONCATENATE(SUM('Разделы 3, 4, 5'!AF29:AF29),"&lt;=",SUM('Разделы 3, 4, 5'!AE29:AE29))</f>
        <v>0&lt;=1</v>
      </c>
    </row>
    <row r="683" spans="1:5" s="155" customFormat="1" ht="38.25">
      <c r="A683" s="81">
        <f>IF((SUM('Разделы 3, 4, 5'!AF30:AF30)&lt;=SUM('Разделы 3, 4, 5'!AE30:AE30)),"","Неверно!")</f>
      </c>
      <c r="B683" s="171" t="s">
        <v>694</v>
      </c>
      <c r="C683" s="77" t="s">
        <v>695</v>
      </c>
      <c r="D683" s="77" t="s">
        <v>121</v>
      </c>
      <c r="E683" s="77" t="str">
        <f>CONCATENATE(SUM('Разделы 3, 4, 5'!AF30:AF30),"&lt;=",SUM('Разделы 3, 4, 5'!AE30:AE30))</f>
        <v>0&lt;=0</v>
      </c>
    </row>
    <row r="684" spans="1:5" s="155" customFormat="1" ht="38.25">
      <c r="A684" s="81">
        <f>IF((SUM('Разделы 3, 4, 5'!AF31:AF31)&lt;=SUM('Разделы 3, 4, 5'!AE31:AE31)),"","Неверно!")</f>
      </c>
      <c r="B684" s="171" t="s">
        <v>694</v>
      </c>
      <c r="C684" s="77" t="s">
        <v>695</v>
      </c>
      <c r="D684" s="77" t="s">
        <v>121</v>
      </c>
      <c r="E684" s="77" t="str">
        <f>CONCATENATE(SUM('Разделы 3, 4, 5'!AF31:AF31),"&lt;=",SUM('Разделы 3, 4, 5'!AE31:AE31))</f>
        <v>0&lt;=1</v>
      </c>
    </row>
    <row r="685" spans="1:5" s="155" customFormat="1" ht="38.25">
      <c r="A685" s="81">
        <f>IF((SUM('Разделы 3, 4, 5'!AF32:AF32)&lt;=SUM('Разделы 3, 4, 5'!AE32:AE32)),"","Неверно!")</f>
      </c>
      <c r="B685" s="171" t="s">
        <v>694</v>
      </c>
      <c r="C685" s="77" t="s">
        <v>695</v>
      </c>
      <c r="D685" s="77" t="s">
        <v>121</v>
      </c>
      <c r="E685" s="77" t="str">
        <f>CONCATENATE(SUM('Разделы 3, 4, 5'!AF32:AF32),"&lt;=",SUM('Разделы 3, 4, 5'!AE32:AE32))</f>
        <v>0&lt;=0</v>
      </c>
    </row>
    <row r="686" spans="1:5" s="155" customFormat="1" ht="38.25">
      <c r="A686" s="81">
        <f>IF((SUM('Разделы 3, 4, 5'!AF33:AF33)&lt;=SUM('Разделы 3, 4, 5'!AE33:AE33)),"","Неверно!")</f>
      </c>
      <c r="B686" s="171" t="s">
        <v>694</v>
      </c>
      <c r="C686" s="77" t="s">
        <v>695</v>
      </c>
      <c r="D686" s="77" t="s">
        <v>121</v>
      </c>
      <c r="E686" s="77" t="str">
        <f>CONCATENATE(SUM('Разделы 3, 4, 5'!AF33:AF33),"&lt;=",SUM('Разделы 3, 4, 5'!AE33:AE33))</f>
        <v>0&lt;=0</v>
      </c>
    </row>
    <row r="687" spans="1:5" s="155" customFormat="1" ht="38.25">
      <c r="A687" s="81">
        <f>IF((SUM('Разделы 3, 4, 5'!AF34:AF34)&lt;=SUM('Разделы 3, 4, 5'!AE34:AE34)),"","Неверно!")</f>
      </c>
      <c r="B687" s="171" t="s">
        <v>694</v>
      </c>
      <c r="C687" s="77" t="s">
        <v>695</v>
      </c>
      <c r="D687" s="77" t="s">
        <v>121</v>
      </c>
      <c r="E687" s="77" t="str">
        <f>CONCATENATE(SUM('Разделы 3, 4, 5'!AF34:AF34),"&lt;=",SUM('Разделы 3, 4, 5'!AE34:AE34))</f>
        <v>0&lt;=0</v>
      </c>
    </row>
    <row r="688" spans="1:5" s="155" customFormat="1" ht="38.25">
      <c r="A688" s="81">
        <f>IF((SUM('Разделы 1, 2'!L10:L10)&lt;=SUM('Разделы 1, 2'!J10:J10)),"","Неверно!")</f>
      </c>
      <c r="B688" s="171" t="s">
        <v>696</v>
      </c>
      <c r="C688" s="77" t="s">
        <v>697</v>
      </c>
      <c r="D688" s="77" t="s">
        <v>94</v>
      </c>
      <c r="E688" s="77" t="str">
        <f>CONCATENATE(SUM('Разделы 1, 2'!L10:L10),"&lt;=",SUM('Разделы 1, 2'!J10:J10))</f>
        <v>723&lt;=778</v>
      </c>
    </row>
    <row r="689" spans="1:5" s="155" customFormat="1" ht="38.25">
      <c r="A689" s="81">
        <f>IF((SUM('Разделы 1, 2'!L11:L11)&lt;=SUM('Разделы 1, 2'!J11:J11)),"","Неверно!")</f>
      </c>
      <c r="B689" s="171" t="s">
        <v>696</v>
      </c>
      <c r="C689" s="77" t="s">
        <v>697</v>
      </c>
      <c r="D689" s="77" t="s">
        <v>94</v>
      </c>
      <c r="E689" s="77" t="str">
        <f>CONCATENATE(SUM('Разделы 1, 2'!L11:L11),"&lt;=",SUM('Разделы 1, 2'!J11:J11))</f>
        <v>627&lt;=673</v>
      </c>
    </row>
    <row r="690" spans="1:5" s="155" customFormat="1" ht="38.25">
      <c r="A690" s="81">
        <f>IF((SUM('Разделы 1, 2'!L12:L12)&lt;=SUM('Разделы 1, 2'!J12:J12)),"","Неверно!")</f>
      </c>
      <c r="B690" s="171" t="s">
        <v>696</v>
      </c>
      <c r="C690" s="77" t="s">
        <v>697</v>
      </c>
      <c r="D690" s="77" t="s">
        <v>94</v>
      </c>
      <c r="E690" s="77" t="str">
        <f>CONCATENATE(SUM('Разделы 1, 2'!L12:L12),"&lt;=",SUM('Разделы 1, 2'!J12:J12))</f>
        <v>96&lt;=105</v>
      </c>
    </row>
    <row r="691" spans="1:5" s="155" customFormat="1" ht="63.75">
      <c r="A691" s="81">
        <f>IF((SUM('Разделы 3, 4, 5'!AE25:AE25)=SUM('Разделы 1, 2'!F21:F21)+SUM('Разделы 1, 2'!H21:H21)),"","Неверно!")</f>
      </c>
      <c r="B691" s="171" t="s">
        <v>698</v>
      </c>
      <c r="C691" s="77" t="s">
        <v>699</v>
      </c>
      <c r="D691" s="77" t="s">
        <v>244</v>
      </c>
      <c r="E691" s="77" t="str">
        <f>CONCATENATE(SUM('Разделы 3, 4, 5'!AE25:AE25),"=",SUM('Разделы 1, 2'!F21:F21),"+",SUM('Разделы 1, 2'!H21:H21))</f>
        <v>11=0+11</v>
      </c>
    </row>
    <row r="692" spans="1:5" s="155" customFormat="1" ht="63.75">
      <c r="A692" s="81">
        <f>IF((SUM('Разделы 3, 4, 5'!J25:J25)=SUM('Разделы 3, 4, 5'!I8:I8)+SUM('Разделы 3, 4, 5'!I12:I12)),"","Неверно!")</f>
      </c>
      <c r="B692" s="171" t="s">
        <v>700</v>
      </c>
      <c r="C692" s="77" t="s">
        <v>701</v>
      </c>
      <c r="D692" s="77" t="s">
        <v>245</v>
      </c>
      <c r="E692" s="77" t="str">
        <f>CONCATENATE(SUM('Разделы 3, 4, 5'!J25:J25),"=",SUM('Разделы 3, 4, 5'!I8:I8),"+",SUM('Разделы 3, 4, 5'!I12:I12))</f>
        <v>2=2+0</v>
      </c>
    </row>
    <row r="693" spans="1:5" s="155" customFormat="1" ht="63.75">
      <c r="A693" s="81">
        <f>IF((SUM('Разделы 3, 4, 5'!K25:K25)=SUM('Разделы 3, 4, 5'!J8:J8)+SUM('Разделы 3, 4, 5'!J12:J12)),"","Неверно!")</f>
      </c>
      <c r="B693" s="171" t="s">
        <v>700</v>
      </c>
      <c r="C693" s="77" t="s">
        <v>701</v>
      </c>
      <c r="D693" s="77" t="s">
        <v>245</v>
      </c>
      <c r="E693" s="77" t="str">
        <f>CONCATENATE(SUM('Разделы 3, 4, 5'!K25:K25),"=",SUM('Разделы 3, 4, 5'!J8:J8),"+",SUM('Разделы 3, 4, 5'!J12:J12))</f>
        <v>0=0+0</v>
      </c>
    </row>
    <row r="694" spans="1:5" s="155" customFormat="1" ht="38.25">
      <c r="A694" s="81">
        <f>IF((SUM('Разделы 3, 4, 5'!AA25:AA25)&gt;=SUM('Разделы 3, 4, 5'!AA34:AA34)),"","Неверно!")</f>
      </c>
      <c r="B694" s="171" t="s">
        <v>702</v>
      </c>
      <c r="C694" s="77" t="s">
        <v>703</v>
      </c>
      <c r="D694" s="77" t="s">
        <v>246</v>
      </c>
      <c r="E694" s="77" t="str">
        <f>CONCATENATE(SUM('Разделы 3, 4, 5'!AA25:AA25),"&gt;=",SUM('Разделы 3, 4, 5'!AA34:AA34))</f>
        <v>0&gt;=0</v>
      </c>
    </row>
    <row r="695" spans="1:5" s="155" customFormat="1" ht="38.25">
      <c r="A695" s="81">
        <f>IF((SUM('Разделы 3, 4, 5'!AB25:AB25)&gt;=SUM('Разделы 3, 4, 5'!AB34:AB34)),"","Неверно!")</f>
      </c>
      <c r="B695" s="171" t="s">
        <v>702</v>
      </c>
      <c r="C695" s="77" t="s">
        <v>703</v>
      </c>
      <c r="D695" s="77" t="s">
        <v>246</v>
      </c>
      <c r="E695" s="77" t="str">
        <f>CONCATENATE(SUM('Разделы 3, 4, 5'!AB25:AB25),"&gt;=",SUM('Разделы 3, 4, 5'!AB34:AB34))</f>
        <v>0&gt;=0</v>
      </c>
    </row>
    <row r="696" spans="1:5" s="155" customFormat="1" ht="38.25">
      <c r="A696" s="81">
        <f>IF((SUM('Разделы 3, 4, 5'!AC25:AC25)&gt;=SUM('Разделы 3, 4, 5'!AC34:AC34)),"","Неверно!")</f>
      </c>
      <c r="B696" s="171" t="s">
        <v>702</v>
      </c>
      <c r="C696" s="77" t="s">
        <v>703</v>
      </c>
      <c r="D696" s="77" t="s">
        <v>246</v>
      </c>
      <c r="E696" s="77" t="str">
        <f>CONCATENATE(SUM('Разделы 3, 4, 5'!AC25:AC25),"&gt;=",SUM('Разделы 3, 4, 5'!AC34:AC34))</f>
        <v>0&gt;=0</v>
      </c>
    </row>
    <row r="697" spans="1:5" s="155" customFormat="1" ht="38.25">
      <c r="A697" s="81">
        <f>IF((SUM('Разделы 3, 4, 5'!AD25:AD25)&gt;=SUM('Разделы 3, 4, 5'!AD34:AD34)),"","Неверно!")</f>
      </c>
      <c r="B697" s="171" t="s">
        <v>702</v>
      </c>
      <c r="C697" s="77" t="s">
        <v>703</v>
      </c>
      <c r="D697" s="77" t="s">
        <v>246</v>
      </c>
      <c r="E697" s="77" t="str">
        <f>CONCATENATE(SUM('Разделы 3, 4, 5'!AD25:AD25),"&gt;=",SUM('Разделы 3, 4, 5'!AD34:AD34))</f>
        <v>1&gt;=0</v>
      </c>
    </row>
    <row r="698" spans="1:5" s="155" customFormat="1" ht="38.25">
      <c r="A698" s="81">
        <f>IF((SUM('Разделы 3, 4, 5'!AE25:AE25)&gt;=SUM('Разделы 3, 4, 5'!AE34:AE34)),"","Неверно!")</f>
      </c>
      <c r="B698" s="171" t="s">
        <v>702</v>
      </c>
      <c r="C698" s="77" t="s">
        <v>703</v>
      </c>
      <c r="D698" s="77" t="s">
        <v>246</v>
      </c>
      <c r="E698" s="77" t="str">
        <f>CONCATENATE(SUM('Разделы 3, 4, 5'!AE25:AE25),"&gt;=",SUM('Разделы 3, 4, 5'!AE34:AE34))</f>
        <v>11&gt;=0</v>
      </c>
    </row>
    <row r="699" spans="1:5" s="155" customFormat="1" ht="38.25">
      <c r="A699" s="81">
        <f>IF((SUM('Разделы 3, 4, 5'!AF25:AF25)&gt;=SUM('Разделы 3, 4, 5'!AF34:AF34)),"","Неверно!")</f>
      </c>
      <c r="B699" s="171" t="s">
        <v>702</v>
      </c>
      <c r="C699" s="77" t="s">
        <v>703</v>
      </c>
      <c r="D699" s="77" t="s">
        <v>246</v>
      </c>
      <c r="E699" s="77" t="str">
        <f>CONCATENATE(SUM('Разделы 3, 4, 5'!AF25:AF25),"&gt;=",SUM('Разделы 3, 4, 5'!AF34:AF34))</f>
        <v>0&gt;=0</v>
      </c>
    </row>
    <row r="700" spans="1:5" s="155" customFormat="1" ht="38.25">
      <c r="A700" s="81">
        <f>IF((SUM('Разделы 3, 4, 5'!AG25:AG25)&gt;=SUM('Разделы 3, 4, 5'!AG34:AG34)),"","Неверно!")</f>
      </c>
      <c r="B700" s="171" t="s">
        <v>702</v>
      </c>
      <c r="C700" s="77" t="s">
        <v>703</v>
      </c>
      <c r="D700" s="77" t="s">
        <v>246</v>
      </c>
      <c r="E700" s="77" t="str">
        <f>CONCATENATE(SUM('Разделы 3, 4, 5'!AG25:AG25),"&gt;=",SUM('Разделы 3, 4, 5'!AG34:AG34))</f>
        <v>5&gt;=0</v>
      </c>
    </row>
    <row r="701" spans="1:5" s="155" customFormat="1" ht="38.25">
      <c r="A701" s="81">
        <f>IF((SUM('Разделы 3, 4, 5'!AH25:AH25)&gt;=SUM('Разделы 3, 4, 5'!AH34:AH34)),"","Неверно!")</f>
      </c>
      <c r="B701" s="171" t="s">
        <v>702</v>
      </c>
      <c r="C701" s="77" t="s">
        <v>703</v>
      </c>
      <c r="D701" s="77" t="s">
        <v>246</v>
      </c>
      <c r="E701" s="77" t="str">
        <f>CONCATENATE(SUM('Разделы 3, 4, 5'!AH25:AH25),"&gt;=",SUM('Разделы 3, 4, 5'!AH34:AH34))</f>
        <v>0&gt;=0</v>
      </c>
    </row>
    <row r="702" spans="1:5" s="155" customFormat="1" ht="38.25">
      <c r="A702" s="81">
        <f>IF((SUM('Разделы 3, 4, 5'!AI25:AI25)&gt;=SUM('Разделы 3, 4, 5'!AI34:AI34)),"","Неверно!")</f>
      </c>
      <c r="B702" s="171" t="s">
        <v>702</v>
      </c>
      <c r="C702" s="77" t="s">
        <v>703</v>
      </c>
      <c r="D702" s="77" t="s">
        <v>246</v>
      </c>
      <c r="E702" s="77" t="str">
        <f>CONCATENATE(SUM('Разделы 3, 4, 5'!AI25:AI25),"&gt;=",SUM('Разделы 3, 4, 5'!AI34:AI34))</f>
        <v>6&gt;=0</v>
      </c>
    </row>
    <row r="703" spans="1:5" s="155" customFormat="1" ht="38.25">
      <c r="A703" s="81">
        <f>IF((SUM('Разделы 3, 4, 5'!AJ25:AJ25)&gt;=SUM('Разделы 3, 4, 5'!AJ34:AJ34)),"","Неверно!")</f>
      </c>
      <c r="B703" s="171" t="s">
        <v>702</v>
      </c>
      <c r="C703" s="77" t="s">
        <v>703</v>
      </c>
      <c r="D703" s="77" t="s">
        <v>246</v>
      </c>
      <c r="E703" s="77" t="str">
        <f>CONCATENATE(SUM('Разделы 3, 4, 5'!AJ25:AJ25),"&gt;=",SUM('Разделы 3, 4, 5'!AJ34:AJ34))</f>
        <v>0&gt;=0</v>
      </c>
    </row>
    <row r="704" spans="1:5" s="155" customFormat="1" ht="38.25">
      <c r="A704" s="81">
        <f>IF((SUM('Разделы 3, 4, 5'!AK25:AK25)&gt;=SUM('Разделы 3, 4, 5'!AK34:AK34)),"","Неверно!")</f>
      </c>
      <c r="B704" s="171" t="s">
        <v>702</v>
      </c>
      <c r="C704" s="77" t="s">
        <v>703</v>
      </c>
      <c r="D704" s="77" t="s">
        <v>246</v>
      </c>
      <c r="E704" s="77" t="str">
        <f>CONCATENATE(SUM('Разделы 3, 4, 5'!AK25:AK25),"&gt;=",SUM('Разделы 3, 4, 5'!AK34:AK34))</f>
        <v>0&gt;=0</v>
      </c>
    </row>
    <row r="705" spans="1:5" s="155" customFormat="1" ht="38.25">
      <c r="A705" s="81">
        <f>IF((SUM('Разделы 3, 4, 5'!E25:E25)&gt;=SUM('Разделы 3, 4, 5'!E34:E34)),"","Неверно!")</f>
      </c>
      <c r="B705" s="171" t="s">
        <v>702</v>
      </c>
      <c r="C705" s="77" t="s">
        <v>703</v>
      </c>
      <c r="D705" s="77" t="s">
        <v>246</v>
      </c>
      <c r="E705" s="77" t="str">
        <f>CONCATENATE(SUM('Разделы 3, 4, 5'!E25:E25),"&gt;=",SUM('Разделы 3, 4, 5'!E34:E34))</f>
        <v>11&gt;=0</v>
      </c>
    </row>
    <row r="706" spans="1:5" s="155" customFormat="1" ht="38.25">
      <c r="A706" s="81">
        <f>IF((SUM('Разделы 3, 4, 5'!F25:F25)&gt;=SUM('Разделы 3, 4, 5'!F34:F34)),"","Неверно!")</f>
      </c>
      <c r="B706" s="171" t="s">
        <v>702</v>
      </c>
      <c r="C706" s="77" t="s">
        <v>703</v>
      </c>
      <c r="D706" s="77" t="s">
        <v>246</v>
      </c>
      <c r="E706" s="77" t="str">
        <f>CONCATENATE(SUM('Разделы 3, 4, 5'!F25:F25),"&gt;=",SUM('Разделы 3, 4, 5'!F34:F34))</f>
        <v>2&gt;=0</v>
      </c>
    </row>
    <row r="707" spans="1:5" s="155" customFormat="1" ht="38.25">
      <c r="A707" s="81">
        <f>IF((SUM('Разделы 3, 4, 5'!G25:G25)&gt;=SUM('Разделы 3, 4, 5'!G34:G34)),"","Неверно!")</f>
      </c>
      <c r="B707" s="171" t="s">
        <v>702</v>
      </c>
      <c r="C707" s="77" t="s">
        <v>703</v>
      </c>
      <c r="D707" s="77" t="s">
        <v>246</v>
      </c>
      <c r="E707" s="77" t="str">
        <f>CONCATENATE(SUM('Разделы 3, 4, 5'!G25:G25),"&gt;=",SUM('Разделы 3, 4, 5'!G34:G34))</f>
        <v>0&gt;=0</v>
      </c>
    </row>
    <row r="708" spans="1:5" s="155" customFormat="1" ht="38.25">
      <c r="A708" s="81">
        <f>IF((SUM('Разделы 3, 4, 5'!H25:H25)&gt;=SUM('Разделы 3, 4, 5'!H34:H34)),"","Неверно!")</f>
      </c>
      <c r="B708" s="171" t="s">
        <v>702</v>
      </c>
      <c r="C708" s="77" t="s">
        <v>703</v>
      </c>
      <c r="D708" s="77" t="s">
        <v>246</v>
      </c>
      <c r="E708" s="77" t="str">
        <f>CONCATENATE(SUM('Разделы 3, 4, 5'!H25:H25),"&gt;=",SUM('Разделы 3, 4, 5'!H34:H34))</f>
        <v>0&gt;=0</v>
      </c>
    </row>
    <row r="709" spans="1:5" s="155" customFormat="1" ht="38.25">
      <c r="A709" s="81">
        <f>IF((SUM('Разделы 3, 4, 5'!I25:I25)&gt;=SUM('Разделы 3, 4, 5'!I34:I34)),"","Неверно!")</f>
      </c>
      <c r="B709" s="171" t="s">
        <v>702</v>
      </c>
      <c r="C709" s="77" t="s">
        <v>703</v>
      </c>
      <c r="D709" s="77" t="s">
        <v>246</v>
      </c>
      <c r="E709" s="77" t="str">
        <f>CONCATENATE(SUM('Разделы 3, 4, 5'!I25:I25),"&gt;=",SUM('Разделы 3, 4, 5'!I34:I34))</f>
        <v>0&gt;=0</v>
      </c>
    </row>
    <row r="710" spans="1:5" s="155" customFormat="1" ht="38.25">
      <c r="A710" s="81">
        <f>IF((SUM('Разделы 3, 4, 5'!J25:J25)&gt;=SUM('Разделы 3, 4, 5'!J34:J34)),"","Неверно!")</f>
      </c>
      <c r="B710" s="171" t="s">
        <v>702</v>
      </c>
      <c r="C710" s="77" t="s">
        <v>703</v>
      </c>
      <c r="D710" s="77" t="s">
        <v>246</v>
      </c>
      <c r="E710" s="77" t="str">
        <f>CONCATENATE(SUM('Разделы 3, 4, 5'!J25:J25),"&gt;=",SUM('Разделы 3, 4, 5'!J34:J34))</f>
        <v>2&gt;=0</v>
      </c>
    </row>
    <row r="711" spans="1:5" s="155" customFormat="1" ht="38.25">
      <c r="A711" s="81">
        <f>IF((SUM('Разделы 3, 4, 5'!K25:K25)&gt;=SUM('Разделы 3, 4, 5'!K34:K34)),"","Неверно!")</f>
      </c>
      <c r="B711" s="171" t="s">
        <v>702</v>
      </c>
      <c r="C711" s="77" t="s">
        <v>703</v>
      </c>
      <c r="D711" s="77" t="s">
        <v>246</v>
      </c>
      <c r="E711" s="77" t="str">
        <f>CONCATENATE(SUM('Разделы 3, 4, 5'!K25:K25),"&gt;=",SUM('Разделы 3, 4, 5'!K34:K34))</f>
        <v>0&gt;=0</v>
      </c>
    </row>
    <row r="712" spans="1:5" s="155" customFormat="1" ht="38.25">
      <c r="A712" s="81">
        <f>IF((SUM('Разделы 3, 4, 5'!L25:L25)&gt;=SUM('Разделы 3, 4, 5'!L34:L34)),"","Неверно!")</f>
      </c>
      <c r="B712" s="171" t="s">
        <v>702</v>
      </c>
      <c r="C712" s="77" t="s">
        <v>703</v>
      </c>
      <c r="D712" s="77" t="s">
        <v>246</v>
      </c>
      <c r="E712" s="77" t="str">
        <f>CONCATENATE(SUM('Разделы 3, 4, 5'!L25:L25),"&gt;=",SUM('Разделы 3, 4, 5'!L34:L34))</f>
        <v>0&gt;=0</v>
      </c>
    </row>
    <row r="713" spans="1:5" s="155" customFormat="1" ht="38.25">
      <c r="A713" s="81">
        <f>IF((SUM('Разделы 3, 4, 5'!M25:M25)&gt;=SUM('Разделы 3, 4, 5'!M34:M34)),"","Неверно!")</f>
      </c>
      <c r="B713" s="171" t="s">
        <v>702</v>
      </c>
      <c r="C713" s="77" t="s">
        <v>703</v>
      </c>
      <c r="D713" s="77" t="s">
        <v>246</v>
      </c>
      <c r="E713" s="77" t="str">
        <f>CONCATENATE(SUM('Разделы 3, 4, 5'!M25:M25),"&gt;=",SUM('Разделы 3, 4, 5'!M34:M34))</f>
        <v>0&gt;=0</v>
      </c>
    </row>
    <row r="714" spans="1:5" s="155" customFormat="1" ht="38.25">
      <c r="A714" s="81">
        <f>IF((SUM('Разделы 3, 4, 5'!N25:N25)&gt;=SUM('Разделы 3, 4, 5'!N34:N34)),"","Неверно!")</f>
      </c>
      <c r="B714" s="171" t="s">
        <v>702</v>
      </c>
      <c r="C714" s="77" t="s">
        <v>703</v>
      </c>
      <c r="D714" s="77" t="s">
        <v>246</v>
      </c>
      <c r="E714" s="77" t="str">
        <f>CONCATENATE(SUM('Разделы 3, 4, 5'!N25:N25),"&gt;=",SUM('Разделы 3, 4, 5'!N34:N34))</f>
        <v>0&gt;=0</v>
      </c>
    </row>
    <row r="715" spans="1:5" s="155" customFormat="1" ht="38.25">
      <c r="A715" s="81">
        <f>IF((SUM('Разделы 3, 4, 5'!O25:O25)&gt;=SUM('Разделы 3, 4, 5'!O34:O34)),"","Неверно!")</f>
      </c>
      <c r="B715" s="171" t="s">
        <v>702</v>
      </c>
      <c r="C715" s="77" t="s">
        <v>703</v>
      </c>
      <c r="D715" s="77" t="s">
        <v>246</v>
      </c>
      <c r="E715" s="77" t="str">
        <f>CONCATENATE(SUM('Разделы 3, 4, 5'!O25:O25),"&gt;=",SUM('Разделы 3, 4, 5'!O34:O34))</f>
        <v>8&gt;=0</v>
      </c>
    </row>
    <row r="716" spans="1:5" s="155" customFormat="1" ht="38.25">
      <c r="A716" s="81">
        <f>IF((SUM('Разделы 3, 4, 5'!P25:P25)&gt;=SUM('Разделы 3, 4, 5'!P34:P34)),"","Неверно!")</f>
      </c>
      <c r="B716" s="171" t="s">
        <v>702</v>
      </c>
      <c r="C716" s="77" t="s">
        <v>703</v>
      </c>
      <c r="D716" s="77" t="s">
        <v>246</v>
      </c>
      <c r="E716" s="77" t="str">
        <f>CONCATENATE(SUM('Разделы 3, 4, 5'!P25:P25),"&gt;=",SUM('Разделы 3, 4, 5'!P34:P34))</f>
        <v>0&gt;=0</v>
      </c>
    </row>
    <row r="717" spans="1:5" s="155" customFormat="1" ht="38.25">
      <c r="A717" s="81">
        <f>IF((SUM('Разделы 3, 4, 5'!Q25:Q25)&gt;=SUM('Разделы 3, 4, 5'!Q34:Q34)),"","Неверно!")</f>
      </c>
      <c r="B717" s="171" t="s">
        <v>702</v>
      </c>
      <c r="C717" s="77" t="s">
        <v>703</v>
      </c>
      <c r="D717" s="77" t="s">
        <v>246</v>
      </c>
      <c r="E717" s="77" t="str">
        <f>CONCATENATE(SUM('Разделы 3, 4, 5'!Q25:Q25),"&gt;=",SUM('Разделы 3, 4, 5'!Q34:Q34))</f>
        <v>8&gt;=0</v>
      </c>
    </row>
    <row r="718" spans="1:5" s="155" customFormat="1" ht="38.25">
      <c r="A718" s="81">
        <f>IF((SUM('Разделы 3, 4, 5'!R25:R25)&gt;=SUM('Разделы 3, 4, 5'!R34:R34)),"","Неверно!")</f>
      </c>
      <c r="B718" s="171" t="s">
        <v>702</v>
      </c>
      <c r="C718" s="77" t="s">
        <v>703</v>
      </c>
      <c r="D718" s="77" t="s">
        <v>246</v>
      </c>
      <c r="E718" s="77" t="str">
        <f>CONCATENATE(SUM('Разделы 3, 4, 5'!R25:R25),"&gt;=",SUM('Разделы 3, 4, 5'!R34:R34))</f>
        <v>0&gt;=0</v>
      </c>
    </row>
    <row r="719" spans="1:5" s="155" customFormat="1" ht="38.25">
      <c r="A719" s="81">
        <f>IF((SUM('Разделы 3, 4, 5'!S25:S25)&gt;=SUM('Разделы 3, 4, 5'!S34:S34)),"","Неверно!")</f>
      </c>
      <c r="B719" s="171" t="s">
        <v>702</v>
      </c>
      <c r="C719" s="77" t="s">
        <v>703</v>
      </c>
      <c r="D719" s="77" t="s">
        <v>246</v>
      </c>
      <c r="E719" s="77" t="str">
        <f>CONCATENATE(SUM('Разделы 3, 4, 5'!S25:S25),"&gt;=",SUM('Разделы 3, 4, 5'!S34:S34))</f>
        <v>0&gt;=0</v>
      </c>
    </row>
    <row r="720" spans="1:5" s="155" customFormat="1" ht="38.25">
      <c r="A720" s="81">
        <f>IF((SUM('Разделы 3, 4, 5'!T25:T25)&gt;=SUM('Разделы 3, 4, 5'!T34:T34)),"","Неверно!")</f>
      </c>
      <c r="B720" s="171" t="s">
        <v>702</v>
      </c>
      <c r="C720" s="77" t="s">
        <v>703</v>
      </c>
      <c r="D720" s="77" t="s">
        <v>246</v>
      </c>
      <c r="E720" s="77" t="str">
        <f>CONCATENATE(SUM('Разделы 3, 4, 5'!T25:T25),"&gt;=",SUM('Разделы 3, 4, 5'!T34:T34))</f>
        <v>0&gt;=0</v>
      </c>
    </row>
    <row r="721" spans="1:5" s="155" customFormat="1" ht="38.25">
      <c r="A721" s="81">
        <f>IF((SUM('Разделы 3, 4, 5'!U25:U25)&gt;=SUM('Разделы 3, 4, 5'!U34:U34)),"","Неверно!")</f>
      </c>
      <c r="B721" s="171" t="s">
        <v>702</v>
      </c>
      <c r="C721" s="77" t="s">
        <v>703</v>
      </c>
      <c r="D721" s="77" t="s">
        <v>246</v>
      </c>
      <c r="E721" s="77" t="str">
        <f>CONCATENATE(SUM('Разделы 3, 4, 5'!U25:U25),"&gt;=",SUM('Разделы 3, 4, 5'!U34:U34))</f>
        <v>0&gt;=0</v>
      </c>
    </row>
    <row r="722" spans="1:5" s="155" customFormat="1" ht="38.25">
      <c r="A722" s="81">
        <f>IF((SUM('Разделы 3, 4, 5'!V25:V25)&gt;=SUM('Разделы 3, 4, 5'!V34:V34)),"","Неверно!")</f>
      </c>
      <c r="B722" s="171" t="s">
        <v>702</v>
      </c>
      <c r="C722" s="77" t="s">
        <v>703</v>
      </c>
      <c r="D722" s="77" t="s">
        <v>246</v>
      </c>
      <c r="E722" s="77" t="str">
        <f>CONCATENATE(SUM('Разделы 3, 4, 5'!V25:V25),"&gt;=",SUM('Разделы 3, 4, 5'!V34:V34))</f>
        <v>0&gt;=0</v>
      </c>
    </row>
    <row r="723" spans="1:5" s="155" customFormat="1" ht="38.25">
      <c r="A723" s="81">
        <f>IF((SUM('Разделы 3, 4, 5'!W25:W25)&gt;=SUM('Разделы 3, 4, 5'!W34:W34)),"","Неверно!")</f>
      </c>
      <c r="B723" s="171" t="s">
        <v>702</v>
      </c>
      <c r="C723" s="77" t="s">
        <v>703</v>
      </c>
      <c r="D723" s="77" t="s">
        <v>246</v>
      </c>
      <c r="E723" s="77" t="str">
        <f>CONCATENATE(SUM('Разделы 3, 4, 5'!W25:W25),"&gt;=",SUM('Разделы 3, 4, 5'!W34:W34))</f>
        <v>0&gt;=0</v>
      </c>
    </row>
    <row r="724" spans="1:5" s="155" customFormat="1" ht="38.25">
      <c r="A724" s="81">
        <f>IF((SUM('Разделы 3, 4, 5'!X25:X25)&gt;=SUM('Разделы 3, 4, 5'!X34:X34)),"","Неверно!")</f>
      </c>
      <c r="B724" s="171" t="s">
        <v>702</v>
      </c>
      <c r="C724" s="77" t="s">
        <v>703</v>
      </c>
      <c r="D724" s="77" t="s">
        <v>246</v>
      </c>
      <c r="E724" s="77" t="str">
        <f>CONCATENATE(SUM('Разделы 3, 4, 5'!X25:X25),"&gt;=",SUM('Разделы 3, 4, 5'!X34:X34))</f>
        <v>0&gt;=0</v>
      </c>
    </row>
    <row r="725" spans="1:5" s="155" customFormat="1" ht="38.25">
      <c r="A725" s="81">
        <f>IF((SUM('Разделы 3, 4, 5'!Y25:Y25)&gt;=SUM('Разделы 3, 4, 5'!Y34:Y34)),"","Неверно!")</f>
      </c>
      <c r="B725" s="171" t="s">
        <v>702</v>
      </c>
      <c r="C725" s="77" t="s">
        <v>703</v>
      </c>
      <c r="D725" s="77" t="s">
        <v>246</v>
      </c>
      <c r="E725" s="77" t="str">
        <f>CONCATENATE(SUM('Разделы 3, 4, 5'!Y25:Y25),"&gt;=",SUM('Разделы 3, 4, 5'!Y34:Y34))</f>
        <v>0&gt;=0</v>
      </c>
    </row>
    <row r="726" spans="1:5" s="155" customFormat="1" ht="38.25">
      <c r="A726" s="81">
        <f>IF((SUM('Разделы 3, 4, 5'!Z25:Z25)&gt;=SUM('Разделы 3, 4, 5'!Z34:Z34)),"","Неверно!")</f>
      </c>
      <c r="B726" s="171" t="s">
        <v>702</v>
      </c>
      <c r="C726" s="77" t="s">
        <v>703</v>
      </c>
      <c r="D726" s="77" t="s">
        <v>246</v>
      </c>
      <c r="E726" s="77" t="str">
        <f>CONCATENATE(SUM('Разделы 3, 4, 5'!Z25:Z25),"&gt;=",SUM('Разделы 3, 4, 5'!Z34:Z34))</f>
        <v>0&gt;=0</v>
      </c>
    </row>
    <row r="727" spans="1:5" s="155" customFormat="1" ht="38.25">
      <c r="A727" s="81">
        <f>IF((SUM('Разделы 3, 4, 5'!AL10:AL10)&lt;=SUM('Разделы 3, 4, 5'!AJ10:AJ10)),"","Неверно!")</f>
      </c>
      <c r="B727" s="171" t="s">
        <v>704</v>
      </c>
      <c r="C727" s="77" t="s">
        <v>705</v>
      </c>
      <c r="D727" s="77" t="s">
        <v>247</v>
      </c>
      <c r="E727" s="77" t="str">
        <f>CONCATENATE(SUM('Разделы 3, 4, 5'!AL10:AL10),"&lt;=",SUM('Разделы 3, 4, 5'!AJ10:AJ10))</f>
        <v>0&lt;=0</v>
      </c>
    </row>
    <row r="728" spans="1:5" s="155" customFormat="1" ht="38.25">
      <c r="A728" s="81">
        <f>IF((SUM('Разделы 3, 4, 5'!AL11:AL11)&lt;=SUM('Разделы 3, 4, 5'!AJ11:AJ11)),"","Неверно!")</f>
      </c>
      <c r="B728" s="171" t="s">
        <v>704</v>
      </c>
      <c r="C728" s="77" t="s">
        <v>705</v>
      </c>
      <c r="D728" s="77" t="s">
        <v>247</v>
      </c>
      <c r="E728" s="77" t="str">
        <f>CONCATENATE(SUM('Разделы 3, 4, 5'!AL11:AL11),"&lt;=",SUM('Разделы 3, 4, 5'!AJ11:AJ11))</f>
        <v>0&lt;=0</v>
      </c>
    </row>
    <row r="729" spans="1:5" s="155" customFormat="1" ht="38.25">
      <c r="A729" s="81">
        <f>IF((SUM('Разделы 3, 4, 5'!AL12:AL12)&lt;=SUM('Разделы 3, 4, 5'!AJ12:AJ12)),"","Неверно!")</f>
      </c>
      <c r="B729" s="171" t="s">
        <v>704</v>
      </c>
      <c r="C729" s="77" t="s">
        <v>705</v>
      </c>
      <c r="D729" s="77" t="s">
        <v>247</v>
      </c>
      <c r="E729" s="77" t="str">
        <f>CONCATENATE(SUM('Разделы 3, 4, 5'!AL12:AL12),"&lt;=",SUM('Разделы 3, 4, 5'!AJ12:AJ12))</f>
        <v>0&lt;=0</v>
      </c>
    </row>
    <row r="730" spans="1:5" s="155" customFormat="1" ht="38.25">
      <c r="A730" s="81">
        <f>IF((SUM('Разделы 3, 4, 5'!AL13:AL13)&lt;=SUM('Разделы 3, 4, 5'!AJ13:AJ13)),"","Неверно!")</f>
      </c>
      <c r="B730" s="171" t="s">
        <v>704</v>
      </c>
      <c r="C730" s="77" t="s">
        <v>705</v>
      </c>
      <c r="D730" s="77" t="s">
        <v>247</v>
      </c>
      <c r="E730" s="77" t="str">
        <f>CONCATENATE(SUM('Разделы 3, 4, 5'!AL13:AL13),"&lt;=",SUM('Разделы 3, 4, 5'!AJ13:AJ13))</f>
        <v>0&lt;=1</v>
      </c>
    </row>
    <row r="731" spans="1:5" s="155" customFormat="1" ht="38.25">
      <c r="A731" s="81">
        <f>IF((SUM('Разделы 3, 4, 5'!AL14:AL14)&lt;=SUM('Разделы 3, 4, 5'!AJ14:AJ14)),"","Неверно!")</f>
      </c>
      <c r="B731" s="171" t="s">
        <v>704</v>
      </c>
      <c r="C731" s="77" t="s">
        <v>705</v>
      </c>
      <c r="D731" s="77" t="s">
        <v>247</v>
      </c>
      <c r="E731" s="77" t="str">
        <f>CONCATENATE(SUM('Разделы 3, 4, 5'!AL14:AL14),"&lt;=",SUM('Разделы 3, 4, 5'!AJ14:AJ14))</f>
        <v>0&lt;=0</v>
      </c>
    </row>
    <row r="732" spans="1:5" s="155" customFormat="1" ht="38.25">
      <c r="A732" s="81">
        <f>IF((SUM('Разделы 3, 4, 5'!AL15:AL15)&lt;=SUM('Разделы 3, 4, 5'!AJ15:AJ15)),"","Неверно!")</f>
      </c>
      <c r="B732" s="171" t="s">
        <v>704</v>
      </c>
      <c r="C732" s="77" t="s">
        <v>705</v>
      </c>
      <c r="D732" s="77" t="s">
        <v>247</v>
      </c>
      <c r="E732" s="77" t="str">
        <f>CONCATENATE(SUM('Разделы 3, 4, 5'!AL15:AL15),"&lt;=",SUM('Разделы 3, 4, 5'!AJ15:AJ15))</f>
        <v>0&lt;=0</v>
      </c>
    </row>
    <row r="733" spans="1:5" s="155" customFormat="1" ht="38.25">
      <c r="A733" s="81">
        <f>IF((SUM('Разделы 3, 4, 5'!AL8:AL8)&lt;=SUM('Разделы 3, 4, 5'!AJ8:AJ8)),"","Неверно!")</f>
      </c>
      <c r="B733" s="171" t="s">
        <v>704</v>
      </c>
      <c r="C733" s="77" t="s">
        <v>705</v>
      </c>
      <c r="D733" s="77" t="s">
        <v>247</v>
      </c>
      <c r="E733" s="77" t="str">
        <f>CONCATENATE(SUM('Разделы 3, 4, 5'!AL8:AL8),"&lt;=",SUM('Разделы 3, 4, 5'!AJ8:AJ8))</f>
        <v>0&lt;=3</v>
      </c>
    </row>
    <row r="734" spans="1:5" s="155" customFormat="1" ht="38.25">
      <c r="A734" s="81">
        <f>IF((SUM('Разделы 3, 4, 5'!AL9:AL9)&lt;=SUM('Разделы 3, 4, 5'!AJ9:AJ9)),"","Неверно!")</f>
      </c>
      <c r="B734" s="171" t="s">
        <v>704</v>
      </c>
      <c r="C734" s="77" t="s">
        <v>705</v>
      </c>
      <c r="D734" s="77" t="s">
        <v>247</v>
      </c>
      <c r="E734" s="77" t="str">
        <f>CONCATENATE(SUM('Разделы 3, 4, 5'!AL9:AL9),"&lt;=",SUM('Разделы 3, 4, 5'!AJ9:AJ9))</f>
        <v>0&lt;=10</v>
      </c>
    </row>
    <row r="735" spans="1:5" s="155" customFormat="1" ht="38.25">
      <c r="A735" s="81">
        <f>IF((SUM('Разделы 3, 4, 5'!AF10:AI10)&lt;=SUM('Разделы 3, 4, 5'!AE10:AE10)),"","Неверно!")</f>
      </c>
      <c r="B735" s="171" t="s">
        <v>706</v>
      </c>
      <c r="C735" s="77" t="s">
        <v>707</v>
      </c>
      <c r="D735" s="77" t="s">
        <v>248</v>
      </c>
      <c r="E735" s="77" t="str">
        <f>CONCATENATE(SUM('Разделы 3, 4, 5'!AF10:AI10),"&lt;=",SUM('Разделы 3, 4, 5'!AE10:AE10))</f>
        <v>0&lt;=0</v>
      </c>
    </row>
    <row r="736" spans="1:5" s="155" customFormat="1" ht="38.25">
      <c r="A736" s="81">
        <f>IF((SUM('Разделы 3, 4, 5'!AF11:AI11)&lt;=SUM('Разделы 3, 4, 5'!AE11:AE11)),"","Неверно!")</f>
      </c>
      <c r="B736" s="171" t="s">
        <v>706</v>
      </c>
      <c r="C736" s="77" t="s">
        <v>707</v>
      </c>
      <c r="D736" s="77" t="s">
        <v>248</v>
      </c>
      <c r="E736" s="77" t="str">
        <f>CONCATENATE(SUM('Разделы 3, 4, 5'!AF11:AI11),"&lt;=",SUM('Разделы 3, 4, 5'!AE11:AE11))</f>
        <v>0&lt;=0</v>
      </c>
    </row>
    <row r="737" spans="1:5" s="155" customFormat="1" ht="38.25">
      <c r="A737" s="81">
        <f>IF((SUM('Разделы 3, 4, 5'!AF12:AI12)&lt;=SUM('Разделы 3, 4, 5'!AE12:AE12)),"","Неверно!")</f>
      </c>
      <c r="B737" s="171" t="s">
        <v>706</v>
      </c>
      <c r="C737" s="77" t="s">
        <v>707</v>
      </c>
      <c r="D737" s="77" t="s">
        <v>248</v>
      </c>
      <c r="E737" s="77" t="str">
        <f>CONCATENATE(SUM('Разделы 3, 4, 5'!AF12:AI12),"&lt;=",SUM('Разделы 3, 4, 5'!AE12:AE12))</f>
        <v>0&lt;=0</v>
      </c>
    </row>
    <row r="738" spans="1:5" s="155" customFormat="1" ht="38.25">
      <c r="A738" s="81">
        <f>IF((SUM('Разделы 3, 4, 5'!AF13:AI13)&lt;=SUM('Разделы 3, 4, 5'!AE13:AE13)),"","Неверно!")</f>
      </c>
      <c r="B738" s="171" t="s">
        <v>706</v>
      </c>
      <c r="C738" s="77" t="s">
        <v>707</v>
      </c>
      <c r="D738" s="77" t="s">
        <v>248</v>
      </c>
      <c r="E738" s="77" t="str">
        <f>CONCATENATE(SUM('Разделы 3, 4, 5'!AF13:AI13),"&lt;=",SUM('Разделы 3, 4, 5'!AE13:AE13))</f>
        <v>0&lt;=0</v>
      </c>
    </row>
    <row r="739" spans="1:5" s="155" customFormat="1" ht="38.25">
      <c r="A739" s="81">
        <f>IF((SUM('Разделы 3, 4, 5'!AF14:AI14)&lt;=SUM('Разделы 3, 4, 5'!AE14:AE14)),"","Неверно!")</f>
      </c>
      <c r="B739" s="171" t="s">
        <v>706</v>
      </c>
      <c r="C739" s="77" t="s">
        <v>707</v>
      </c>
      <c r="D739" s="77" t="s">
        <v>248</v>
      </c>
      <c r="E739" s="77" t="str">
        <f>CONCATENATE(SUM('Разделы 3, 4, 5'!AF14:AI14),"&lt;=",SUM('Разделы 3, 4, 5'!AE14:AE14))</f>
        <v>0&lt;=0</v>
      </c>
    </row>
    <row r="740" spans="1:5" s="155" customFormat="1" ht="38.25">
      <c r="A740" s="81">
        <f>IF((SUM('Разделы 3, 4, 5'!AF15:AI15)&lt;=SUM('Разделы 3, 4, 5'!AE15:AE15)),"","Неверно!")</f>
      </c>
      <c r="B740" s="171" t="s">
        <v>706</v>
      </c>
      <c r="C740" s="77" t="s">
        <v>707</v>
      </c>
      <c r="D740" s="77" t="s">
        <v>248</v>
      </c>
      <c r="E740" s="77" t="str">
        <f>CONCATENATE(SUM('Разделы 3, 4, 5'!AF15:AI15),"&lt;=",SUM('Разделы 3, 4, 5'!AE15:AE15))</f>
        <v>0&lt;=0</v>
      </c>
    </row>
    <row r="741" spans="1:5" s="155" customFormat="1" ht="38.25">
      <c r="A741" s="81">
        <f>IF((SUM('Разделы 3, 4, 5'!AF8:AI8)&lt;=SUM('Разделы 3, 4, 5'!AE8:AE8)),"","Неверно!")</f>
      </c>
      <c r="B741" s="171" t="s">
        <v>706</v>
      </c>
      <c r="C741" s="77" t="s">
        <v>707</v>
      </c>
      <c r="D741" s="77" t="s">
        <v>248</v>
      </c>
      <c r="E741" s="77" t="str">
        <f>CONCATENATE(SUM('Разделы 3, 4, 5'!AF8:AI8),"&lt;=",SUM('Разделы 3, 4, 5'!AE8:AE8))</f>
        <v>0&lt;=1</v>
      </c>
    </row>
    <row r="742" spans="1:5" s="155" customFormat="1" ht="38.25">
      <c r="A742" s="81">
        <f>IF((SUM('Разделы 3, 4, 5'!AF9:AI9)&lt;=SUM('Разделы 3, 4, 5'!AE9:AE9)),"","Неверно!")</f>
      </c>
      <c r="B742" s="171" t="s">
        <v>706</v>
      </c>
      <c r="C742" s="77" t="s">
        <v>707</v>
      </c>
      <c r="D742" s="77" t="s">
        <v>248</v>
      </c>
      <c r="E742" s="77" t="str">
        <f>CONCATENATE(SUM('Разделы 3, 4, 5'!AF9:AI9),"&lt;=",SUM('Разделы 3, 4, 5'!AE9:AE9))</f>
        <v>0&lt;=1</v>
      </c>
    </row>
    <row r="743" spans="1:5" s="155" customFormat="1" ht="38.25">
      <c r="A743" s="81">
        <f>IF((SUM('Разделы 3, 4, 5'!AH13:AH13)=0),"","Неверно!")</f>
      </c>
      <c r="B743" s="171" t="s">
        <v>708</v>
      </c>
      <c r="C743" s="77" t="s">
        <v>709</v>
      </c>
      <c r="D743" s="77" t="s">
        <v>249</v>
      </c>
      <c r="E743" s="77" t="str">
        <f>CONCATENATE(SUM('Разделы 3, 4, 5'!AH13:AH13),"=",0)</f>
        <v>0=0</v>
      </c>
    </row>
    <row r="744" spans="1:5" s="155" customFormat="1" ht="38.25">
      <c r="A744" s="81">
        <f>IF((SUM('Разделы 3, 4, 5'!AI13:AI13)=0),"","Неверно!")</f>
      </c>
      <c r="B744" s="171" t="s">
        <v>708</v>
      </c>
      <c r="C744" s="77" t="s">
        <v>709</v>
      </c>
      <c r="D744" s="77" t="s">
        <v>249</v>
      </c>
      <c r="E744" s="77" t="str">
        <f>CONCATENATE(SUM('Разделы 3, 4, 5'!AI13:AI13),"=",0)</f>
        <v>0=0</v>
      </c>
    </row>
    <row r="745" spans="1:5" s="155" customFormat="1" ht="38.25">
      <c r="A745" s="81">
        <f>IF((SUM('Разделы 3, 4, 5'!AF12:AF12)=0),"","Неверно!")</f>
      </c>
      <c r="B745" s="171" t="s">
        <v>710</v>
      </c>
      <c r="C745" s="77" t="s">
        <v>711</v>
      </c>
      <c r="D745" s="77" t="s">
        <v>250</v>
      </c>
      <c r="E745" s="77" t="str">
        <f>CONCATENATE(SUM('Разделы 3, 4, 5'!AF12:AF12),"=",0)</f>
        <v>0=0</v>
      </c>
    </row>
    <row r="746" spans="1:5" s="155" customFormat="1" ht="38.25">
      <c r="A746" s="81">
        <f>IF((SUM('Разделы 3, 4, 5'!AG12:AG12)=0),"","Неверно!")</f>
      </c>
      <c r="B746" s="171" t="s">
        <v>710</v>
      </c>
      <c r="C746" s="77" t="s">
        <v>711</v>
      </c>
      <c r="D746" s="77" t="s">
        <v>250</v>
      </c>
      <c r="E746" s="77" t="str">
        <f>CONCATENATE(SUM('Разделы 3, 4, 5'!AG12:AG12),"=",0)</f>
        <v>0=0</v>
      </c>
    </row>
    <row r="747" spans="1:5" s="155" customFormat="1" ht="38.25">
      <c r="A747" s="81">
        <f>IF((SUM('Разделы 3, 4, 5'!AH12:AH12)=0),"","Неверно!")</f>
      </c>
      <c r="B747" s="171" t="s">
        <v>710</v>
      </c>
      <c r="C747" s="77" t="s">
        <v>711</v>
      </c>
      <c r="D747" s="77" t="s">
        <v>250</v>
      </c>
      <c r="E747" s="77" t="str">
        <f>CONCATENATE(SUM('Разделы 3, 4, 5'!AH12:AH12),"=",0)</f>
        <v>0=0</v>
      </c>
    </row>
    <row r="748" spans="1:5" s="155" customFormat="1" ht="38.25">
      <c r="A748" s="81">
        <f>IF((SUM('Разделы 3, 4, 5'!AI12:AI12)=0),"","Неверно!")</f>
      </c>
      <c r="B748" s="171" t="s">
        <v>710</v>
      </c>
      <c r="C748" s="77" t="s">
        <v>711</v>
      </c>
      <c r="D748" s="77" t="s">
        <v>250</v>
      </c>
      <c r="E748" s="77" t="str">
        <f>CONCATENATE(SUM('Разделы 3, 4, 5'!AI12:AI12),"=",0)</f>
        <v>0=0</v>
      </c>
    </row>
    <row r="749" spans="1:5" s="155" customFormat="1" ht="38.25">
      <c r="A749" s="81">
        <f>IF((SUM('Разделы 3, 4, 5'!AH9:AH9)=0),"","Неверно!")</f>
      </c>
      <c r="B749" s="171" t="s">
        <v>712</v>
      </c>
      <c r="C749" s="77" t="s">
        <v>713</v>
      </c>
      <c r="D749" s="77" t="s">
        <v>251</v>
      </c>
      <c r="E749" s="77" t="str">
        <f>CONCATENATE(SUM('Разделы 3, 4, 5'!AH9:AH9),"=",0)</f>
        <v>0=0</v>
      </c>
    </row>
    <row r="750" spans="1:5" s="155" customFormat="1" ht="38.25">
      <c r="A750" s="81">
        <f>IF((SUM('Разделы 3, 4, 5'!AI9:AI9)=0),"","Неверно!")</f>
      </c>
      <c r="B750" s="171" t="s">
        <v>712</v>
      </c>
      <c r="C750" s="77" t="s">
        <v>713</v>
      </c>
      <c r="D750" s="77" t="s">
        <v>251</v>
      </c>
      <c r="E750" s="77" t="str">
        <f>CONCATENATE(SUM('Разделы 3, 4, 5'!AI9:AI9),"=",0)</f>
        <v>0=0</v>
      </c>
    </row>
    <row r="751" spans="1:5" s="155" customFormat="1" ht="38.25">
      <c r="A751" s="81">
        <f>IF((SUM('Разделы 3, 4, 5'!AF8:AF8)=0),"","Неверно!")</f>
      </c>
      <c r="B751" s="171" t="s">
        <v>714</v>
      </c>
      <c r="C751" s="77" t="s">
        <v>715</v>
      </c>
      <c r="D751" s="77" t="s">
        <v>252</v>
      </c>
      <c r="E751" s="77" t="str">
        <f>CONCATENATE(SUM('Разделы 3, 4, 5'!AF8:AF8),"=",0)</f>
        <v>0=0</v>
      </c>
    </row>
    <row r="752" spans="1:5" s="155" customFormat="1" ht="38.25">
      <c r="A752" s="81">
        <f>IF((SUM('Разделы 3, 4, 5'!AG8:AG8)=0),"","Неверно!")</f>
      </c>
      <c r="B752" s="171" t="s">
        <v>714</v>
      </c>
      <c r="C752" s="77" t="s">
        <v>715</v>
      </c>
      <c r="D752" s="77" t="s">
        <v>252</v>
      </c>
      <c r="E752" s="77" t="str">
        <f>CONCATENATE(SUM('Разделы 3, 4, 5'!AG8:AG8),"=",0)</f>
        <v>0=0</v>
      </c>
    </row>
    <row r="753" spans="1:5" s="155" customFormat="1" ht="38.25">
      <c r="A753" s="81">
        <f>IF((SUM('Разделы 3, 4, 5'!AH8:AH8)=0),"","Неверно!")</f>
      </c>
      <c r="B753" s="171" t="s">
        <v>714</v>
      </c>
      <c r="C753" s="77" t="s">
        <v>715</v>
      </c>
      <c r="D753" s="77" t="s">
        <v>252</v>
      </c>
      <c r="E753" s="77" t="str">
        <f>CONCATENATE(SUM('Разделы 3, 4, 5'!AH8:AH8),"=",0)</f>
        <v>0=0</v>
      </c>
    </row>
    <row r="754" spans="1:5" s="155" customFormat="1" ht="38.25">
      <c r="A754" s="81">
        <f>IF((SUM('Разделы 3, 4, 5'!AI8:AI8)=0),"","Неверно!")</f>
      </c>
      <c r="B754" s="171" t="s">
        <v>714</v>
      </c>
      <c r="C754" s="77" t="s">
        <v>715</v>
      </c>
      <c r="D754" s="77" t="s">
        <v>252</v>
      </c>
      <c r="E754" s="77" t="str">
        <f>CONCATENATE(SUM('Разделы 3, 4, 5'!AI8:AI8),"=",0)</f>
        <v>0=0</v>
      </c>
    </row>
    <row r="755" spans="1:5" s="155" customFormat="1" ht="38.25">
      <c r="A755" s="81">
        <f>IF((SUM('Раздел 6'!D8:AL134)=0),"","Неверно!")</f>
      </c>
      <c r="B755" s="171" t="s">
        <v>716</v>
      </c>
      <c r="C755" s="77" t="s">
        <v>717</v>
      </c>
      <c r="D755" s="77" t="s">
        <v>718</v>
      </c>
      <c r="E755" s="77" t="str">
        <f>CONCATENATE(SUM('Раздел 6'!D8:AL134),"=",0)</f>
        <v>0=0</v>
      </c>
    </row>
    <row r="756" spans="1:5" s="155" customFormat="1" ht="38.25">
      <c r="A756" s="81">
        <f>IF((SUM('Раздел 7'!D8:AL134)=0),"","Неверно!")</f>
      </c>
      <c r="B756" s="171" t="s">
        <v>719</v>
      </c>
      <c r="C756" s="77" t="s">
        <v>720</v>
      </c>
      <c r="D756" s="77" t="s">
        <v>721</v>
      </c>
      <c r="E756" s="77" t="str">
        <f>CONCATENATE(SUM('Раздел 7'!D8:AL134),"=",0)</f>
        <v>0=0</v>
      </c>
    </row>
  </sheetData>
  <sheetProtection autoFilter="0"/>
  <autoFilter ref="A1:A7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46</v>
      </c>
      <c r="B1" s="64" t="s">
        <v>42</v>
      </c>
      <c r="D1" s="65" t="s">
        <v>43</v>
      </c>
      <c r="E1" s="66" t="s">
        <v>42</v>
      </c>
    </row>
    <row r="2" spans="1:5" ht="15.75">
      <c r="A2" s="191" t="s">
        <v>501</v>
      </c>
      <c r="B2" s="17">
        <v>1</v>
      </c>
      <c r="D2" s="1">
        <v>6</v>
      </c>
      <c r="E2" s="9" t="s">
        <v>44</v>
      </c>
    </row>
    <row r="3" spans="1:5" ht="16.5" thickBot="1">
      <c r="A3" s="191" t="s">
        <v>502</v>
      </c>
      <c r="B3" s="17">
        <v>3</v>
      </c>
      <c r="D3" s="2">
        <v>12</v>
      </c>
      <c r="E3" s="10" t="s">
        <v>45</v>
      </c>
    </row>
    <row r="4" spans="1:2" ht="15.75">
      <c r="A4" s="191" t="s">
        <v>503</v>
      </c>
      <c r="B4" s="17">
        <v>15</v>
      </c>
    </row>
    <row r="5" spans="1:2" ht="15.75">
      <c r="A5" s="191" t="s">
        <v>504</v>
      </c>
      <c r="B5" s="17">
        <v>21</v>
      </c>
    </row>
    <row r="6" spans="1:2" ht="15.75">
      <c r="A6" s="191" t="s">
        <v>505</v>
      </c>
      <c r="B6" s="17">
        <v>31</v>
      </c>
    </row>
    <row r="7" spans="1:2" ht="15.75">
      <c r="A7" s="191" t="s">
        <v>506</v>
      </c>
      <c r="B7" s="17">
        <v>37</v>
      </c>
    </row>
    <row r="8" spans="1:2" ht="15.75">
      <c r="A8" s="191" t="s">
        <v>507</v>
      </c>
      <c r="B8" s="17">
        <v>43</v>
      </c>
    </row>
    <row r="9" spans="1:2" ht="15.75">
      <c r="A9" s="191" t="s">
        <v>508</v>
      </c>
      <c r="B9" s="17">
        <v>47</v>
      </c>
    </row>
    <row r="10" spans="1:2" ht="15.75">
      <c r="A10" s="191" t="s">
        <v>509</v>
      </c>
      <c r="B10" s="17">
        <v>55</v>
      </c>
    </row>
    <row r="11" spans="1:2" ht="15.75">
      <c r="A11" s="191" t="s">
        <v>510</v>
      </c>
      <c r="B11" s="17">
        <v>57</v>
      </c>
    </row>
    <row r="12" spans="1:2" ht="15.75">
      <c r="A12" s="191" t="s">
        <v>511</v>
      </c>
      <c r="B12" s="17">
        <v>63</v>
      </c>
    </row>
    <row r="13" spans="1:2" ht="15.75">
      <c r="A13" s="191" t="s">
        <v>512</v>
      </c>
      <c r="B13" s="17">
        <v>85</v>
      </c>
    </row>
    <row r="14" spans="1:2" ht="15.75">
      <c r="A14" s="191" t="s">
        <v>513</v>
      </c>
      <c r="B14" s="17">
        <v>87</v>
      </c>
    </row>
    <row r="15" spans="1:2" ht="15.75">
      <c r="A15" s="191" t="s">
        <v>514</v>
      </c>
      <c r="B15" s="17">
        <v>141</v>
      </c>
    </row>
    <row r="16" spans="1:2" ht="15.75">
      <c r="A16" s="191" t="s">
        <v>515</v>
      </c>
      <c r="B16" s="17">
        <v>147</v>
      </c>
    </row>
    <row r="17" spans="1:2" ht="15.75">
      <c r="A17" s="191" t="s">
        <v>516</v>
      </c>
      <c r="B17" s="17">
        <v>127</v>
      </c>
    </row>
    <row r="18" spans="1:2" ht="15.75">
      <c r="A18" s="191" t="s">
        <v>517</v>
      </c>
      <c r="B18" s="17">
        <v>133</v>
      </c>
    </row>
    <row r="19" spans="1:2" ht="15.75">
      <c r="A19" s="191" t="s">
        <v>518</v>
      </c>
      <c r="B19" s="17">
        <v>153</v>
      </c>
    </row>
    <row r="20" spans="1:2" ht="15.75">
      <c r="A20" s="191" t="s">
        <v>519</v>
      </c>
      <c r="B20" s="17">
        <v>159</v>
      </c>
    </row>
    <row r="21" spans="1:2" ht="15.75">
      <c r="A21" s="191" t="s">
        <v>520</v>
      </c>
      <c r="B21" s="17">
        <v>171</v>
      </c>
    </row>
    <row r="22" spans="1:2" ht="15.75">
      <c r="A22" s="191" t="s">
        <v>521</v>
      </c>
      <c r="B22" s="17">
        <v>165</v>
      </c>
    </row>
    <row r="23" spans="1:2" ht="15.75">
      <c r="A23" s="191" t="s">
        <v>522</v>
      </c>
      <c r="B23" s="17">
        <v>5</v>
      </c>
    </row>
    <row r="24" spans="1:2" ht="15.75">
      <c r="A24" s="191" t="s">
        <v>523</v>
      </c>
      <c r="B24" s="17">
        <v>167</v>
      </c>
    </row>
    <row r="25" spans="1:2" ht="15.75">
      <c r="A25" s="191" t="s">
        <v>524</v>
      </c>
      <c r="B25" s="17">
        <v>51</v>
      </c>
    </row>
    <row r="26" spans="1:2" ht="15.75">
      <c r="A26" s="191" t="s">
        <v>525</v>
      </c>
      <c r="B26" s="17">
        <v>67</v>
      </c>
    </row>
    <row r="27" spans="1:2" ht="15.75">
      <c r="A27" s="191" t="s">
        <v>526</v>
      </c>
      <c r="B27" s="17">
        <v>69</v>
      </c>
    </row>
    <row r="28" spans="1:2" ht="15.75">
      <c r="A28" s="191" t="s">
        <v>527</v>
      </c>
      <c r="B28" s="17">
        <v>109</v>
      </c>
    </row>
    <row r="29" spans="1:2" ht="15.75">
      <c r="A29" s="191" t="s">
        <v>528</v>
      </c>
      <c r="B29" s="17">
        <v>113</v>
      </c>
    </row>
    <row r="30" spans="1:2" ht="15.75">
      <c r="A30" s="191" t="s">
        <v>529</v>
      </c>
      <c r="B30" s="17">
        <v>137</v>
      </c>
    </row>
    <row r="31" spans="1:2" ht="15.75">
      <c r="A31" s="191" t="s">
        <v>530</v>
      </c>
      <c r="B31" s="17">
        <v>157</v>
      </c>
    </row>
    <row r="32" spans="1:2" ht="15.75">
      <c r="A32" s="191" t="s">
        <v>531</v>
      </c>
      <c r="B32" s="17">
        <v>7</v>
      </c>
    </row>
    <row r="33" spans="1:2" ht="15.75">
      <c r="A33" s="191" t="s">
        <v>532</v>
      </c>
      <c r="B33" s="17">
        <v>9</v>
      </c>
    </row>
    <row r="34" spans="1:2" ht="15.75">
      <c r="A34" s="191" t="s">
        <v>533</v>
      </c>
      <c r="B34" s="17">
        <v>13</v>
      </c>
    </row>
    <row r="35" spans="1:2" ht="15.75">
      <c r="A35" s="191" t="s">
        <v>534</v>
      </c>
      <c r="B35" s="17">
        <v>17</v>
      </c>
    </row>
    <row r="36" spans="1:2" ht="15.75">
      <c r="A36" s="191" t="s">
        <v>535</v>
      </c>
      <c r="B36" s="17">
        <v>19</v>
      </c>
    </row>
    <row r="37" spans="1:2" ht="15.75">
      <c r="A37" s="191" t="s">
        <v>536</v>
      </c>
      <c r="B37" s="17">
        <v>23</v>
      </c>
    </row>
    <row r="38" spans="1:2" ht="15.75">
      <c r="A38" s="191" t="s">
        <v>537</v>
      </c>
      <c r="B38" s="17">
        <v>27</v>
      </c>
    </row>
    <row r="39" spans="1:2" ht="15.75">
      <c r="A39" s="191" t="s">
        <v>538</v>
      </c>
      <c r="B39" s="17">
        <v>25</v>
      </c>
    </row>
    <row r="40" spans="1:2" ht="15.75">
      <c r="A40" s="191" t="s">
        <v>539</v>
      </c>
      <c r="B40" s="17">
        <v>29</v>
      </c>
    </row>
    <row r="41" spans="1:2" ht="15.75">
      <c r="A41" s="191" t="s">
        <v>540</v>
      </c>
      <c r="B41" s="17">
        <v>35</v>
      </c>
    </row>
    <row r="42" spans="1:2" ht="15.75">
      <c r="A42" s="191" t="s">
        <v>541</v>
      </c>
      <c r="B42" s="17">
        <v>39</v>
      </c>
    </row>
    <row r="43" spans="1:2" ht="15.75">
      <c r="A43" s="191" t="s">
        <v>542</v>
      </c>
      <c r="B43" s="17">
        <v>49</v>
      </c>
    </row>
    <row r="44" spans="1:2" ht="15.75">
      <c r="A44" s="191" t="s">
        <v>543</v>
      </c>
      <c r="B44" s="17">
        <v>45</v>
      </c>
    </row>
    <row r="45" spans="1:2" ht="15.75">
      <c r="A45" s="191" t="s">
        <v>544</v>
      </c>
      <c r="B45" s="17">
        <v>59</v>
      </c>
    </row>
    <row r="46" spans="1:2" ht="15.75">
      <c r="A46" s="191" t="s">
        <v>545</v>
      </c>
      <c r="B46" s="17">
        <v>61</v>
      </c>
    </row>
    <row r="47" spans="1:2" ht="15.75">
      <c r="A47" s="191" t="s">
        <v>546</v>
      </c>
      <c r="B47" s="17">
        <v>65</v>
      </c>
    </row>
    <row r="48" spans="1:2" ht="15.75">
      <c r="A48" s="191" t="s">
        <v>547</v>
      </c>
      <c r="B48" s="17">
        <v>75</v>
      </c>
    </row>
    <row r="49" spans="1:2" ht="15.75">
      <c r="A49" s="191" t="s">
        <v>548</v>
      </c>
      <c r="B49" s="17">
        <v>77</v>
      </c>
    </row>
    <row r="50" spans="1:2" ht="15.75">
      <c r="A50" s="191" t="s">
        <v>549</v>
      </c>
      <c r="B50" s="17">
        <v>79</v>
      </c>
    </row>
    <row r="51" spans="1:2" ht="15.75">
      <c r="A51" s="191" t="s">
        <v>550</v>
      </c>
      <c r="B51" s="17">
        <v>81</v>
      </c>
    </row>
    <row r="52" spans="1:2" ht="15.75">
      <c r="A52" s="191" t="s">
        <v>551</v>
      </c>
      <c r="B52" s="17">
        <v>83</v>
      </c>
    </row>
    <row r="53" spans="1:2" ht="15.75">
      <c r="A53" s="191" t="s">
        <v>552</v>
      </c>
      <c r="B53" s="17">
        <v>91</v>
      </c>
    </row>
    <row r="54" spans="1:2" ht="15.75">
      <c r="A54" s="191" t="s">
        <v>553</v>
      </c>
      <c r="B54" s="17">
        <v>93</v>
      </c>
    </row>
    <row r="55" spans="1:2" ht="15.75">
      <c r="A55" s="191" t="s">
        <v>554</v>
      </c>
      <c r="B55" s="17">
        <v>95</v>
      </c>
    </row>
    <row r="56" spans="1:2" ht="15.75">
      <c r="A56" s="191" t="s">
        <v>555</v>
      </c>
      <c r="B56" s="17">
        <v>97</v>
      </c>
    </row>
    <row r="57" spans="1:2" ht="15.75">
      <c r="A57" s="191" t="s">
        <v>556</v>
      </c>
      <c r="B57" s="17">
        <v>99</v>
      </c>
    </row>
    <row r="58" spans="1:2" ht="15.75">
      <c r="A58" s="191" t="s">
        <v>557</v>
      </c>
      <c r="B58" s="17">
        <v>101</v>
      </c>
    </row>
    <row r="59" spans="1:2" ht="15.75">
      <c r="A59" s="191" t="s">
        <v>558</v>
      </c>
      <c r="B59" s="17">
        <v>103</v>
      </c>
    </row>
    <row r="60" spans="1:2" ht="15.75">
      <c r="A60" s="191" t="s">
        <v>559</v>
      </c>
      <c r="B60" s="17">
        <v>105</v>
      </c>
    </row>
    <row r="61" spans="1:2" ht="15.75">
      <c r="A61" s="191" t="s">
        <v>560</v>
      </c>
      <c r="B61" s="17">
        <v>107</v>
      </c>
    </row>
    <row r="62" spans="1:2" ht="15.75">
      <c r="A62" s="191" t="s">
        <v>561</v>
      </c>
      <c r="B62" s="17">
        <v>115</v>
      </c>
    </row>
    <row r="63" spans="1:2" ht="15.75">
      <c r="A63" s="191" t="s">
        <v>562</v>
      </c>
      <c r="B63" s="17">
        <v>117</v>
      </c>
    </row>
    <row r="64" spans="1:2" ht="15.75">
      <c r="A64" s="191" t="s">
        <v>563</v>
      </c>
      <c r="B64" s="17">
        <v>119</v>
      </c>
    </row>
    <row r="65" spans="1:2" ht="15.75">
      <c r="A65" s="191" t="s">
        <v>564</v>
      </c>
      <c r="B65" s="17">
        <v>121</v>
      </c>
    </row>
    <row r="66" spans="1:2" ht="15.75">
      <c r="A66" s="191" t="s">
        <v>565</v>
      </c>
      <c r="B66" s="17">
        <v>125</v>
      </c>
    </row>
    <row r="67" spans="1:2" ht="15.75">
      <c r="A67" s="191" t="s">
        <v>566</v>
      </c>
      <c r="B67" s="17">
        <v>129</v>
      </c>
    </row>
    <row r="68" spans="1:2" ht="15.75">
      <c r="A68" s="191" t="s">
        <v>567</v>
      </c>
      <c r="B68" s="17">
        <v>131</v>
      </c>
    </row>
    <row r="69" spans="1:2" ht="15.75">
      <c r="A69" s="191" t="s">
        <v>568</v>
      </c>
      <c r="B69" s="17">
        <v>135</v>
      </c>
    </row>
    <row r="70" spans="1:2" ht="15.75">
      <c r="A70" s="191" t="s">
        <v>569</v>
      </c>
      <c r="B70" s="17">
        <v>139</v>
      </c>
    </row>
    <row r="71" spans="1:2" ht="15.75">
      <c r="A71" s="191" t="s">
        <v>570</v>
      </c>
      <c r="B71" s="17">
        <v>143</v>
      </c>
    </row>
    <row r="72" spans="1:2" ht="15.75">
      <c r="A72" s="191" t="s">
        <v>571</v>
      </c>
      <c r="B72" s="17">
        <v>145</v>
      </c>
    </row>
    <row r="73" spans="1:2" ht="15.75">
      <c r="A73" s="191" t="s">
        <v>572</v>
      </c>
      <c r="B73" s="17">
        <v>149</v>
      </c>
    </row>
    <row r="74" spans="1:2" ht="15.75">
      <c r="A74" s="191" t="s">
        <v>573</v>
      </c>
      <c r="B74" s="17">
        <v>151</v>
      </c>
    </row>
    <row r="75" spans="1:2" ht="15.75">
      <c r="A75" s="191" t="s">
        <v>574</v>
      </c>
      <c r="B75" s="17">
        <v>155</v>
      </c>
    </row>
    <row r="76" spans="1:2" ht="15.75">
      <c r="A76" s="191" t="s">
        <v>575</v>
      </c>
      <c r="B76" s="17">
        <v>163</v>
      </c>
    </row>
    <row r="77" spans="1:2" ht="15.75">
      <c r="A77" s="191" t="s">
        <v>576</v>
      </c>
      <c r="B77" s="17">
        <v>177</v>
      </c>
    </row>
    <row r="78" spans="1:2" ht="15.75">
      <c r="A78" s="191" t="s">
        <v>577</v>
      </c>
      <c r="B78" s="17">
        <v>89</v>
      </c>
    </row>
    <row r="79" spans="1:2" ht="15.75">
      <c r="A79" s="191" t="s">
        <v>578</v>
      </c>
      <c r="B79" s="17">
        <v>123</v>
      </c>
    </row>
    <row r="80" spans="1:2" ht="15.75">
      <c r="A80" s="191" t="s">
        <v>579</v>
      </c>
      <c r="B80" s="17">
        <v>33</v>
      </c>
    </row>
    <row r="81" spans="1:2" ht="15.75">
      <c r="A81" s="191" t="s">
        <v>580</v>
      </c>
      <c r="B81" s="17">
        <v>11</v>
      </c>
    </row>
    <row r="82" spans="1:2" ht="15.75">
      <c r="A82" s="191" t="s">
        <v>581</v>
      </c>
      <c r="B82" s="17">
        <v>161</v>
      </c>
    </row>
    <row r="83" spans="1:2" ht="15.75">
      <c r="A83" s="191" t="s">
        <v>582</v>
      </c>
      <c r="B83" s="17">
        <v>173</v>
      </c>
    </row>
    <row r="84" spans="1:2" ht="15.75">
      <c r="A84" s="191" t="s">
        <v>583</v>
      </c>
      <c r="B84" s="17">
        <v>175</v>
      </c>
    </row>
    <row r="85" spans="1:2" ht="15.75">
      <c r="A85" s="191" t="s">
        <v>584</v>
      </c>
      <c r="B85" s="17">
        <v>197</v>
      </c>
    </row>
    <row r="86" spans="1:2" ht="15.75">
      <c r="A86" s="191" t="s">
        <v>585</v>
      </c>
      <c r="B86" s="17">
        <v>199</v>
      </c>
    </row>
    <row r="87" spans="1:2" ht="32.25" thickBot="1">
      <c r="A87" s="18" t="s">
        <v>37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2020-01-15T10:40:18Z</cp:lastPrinted>
  <dcterms:created xsi:type="dcterms:W3CDTF">2004-03-24T19:37:04Z</dcterms:created>
  <dcterms:modified xsi:type="dcterms:W3CDTF">2020-01-15T10:40:46Z</dcterms:modified>
  <cp:category/>
  <cp:version/>
  <cp:contentType/>
  <cp:contentStatus/>
</cp:coreProperties>
</file>